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810" yWindow="-180" windowWidth="27180" windowHeight="11550"/>
  </bookViews>
  <sheets>
    <sheet name="Lisa 1" sheetId="1" r:id="rId1"/>
    <sheet name="Lisa 2" sheetId="2" r:id="rId2"/>
  </sheets>
  <calcPr calcId="125725"/>
</workbook>
</file>

<file path=xl/calcChain.xml><?xml version="1.0" encoding="utf-8"?>
<calcChain xmlns="http://schemas.openxmlformats.org/spreadsheetml/2006/main">
  <c r="D8" i="1"/>
  <c r="D9"/>
  <c r="D10"/>
  <c r="G9"/>
  <c r="G10"/>
  <c r="I8"/>
  <c r="J8"/>
  <c r="K8"/>
  <c r="L8"/>
  <c r="M8"/>
  <c r="N8"/>
  <c r="O8"/>
  <c r="P8"/>
  <c r="H8"/>
  <c r="G8" s="1"/>
  <c r="I11"/>
  <c r="I18" s="1"/>
  <c r="U12" i="2"/>
  <c r="E12"/>
  <c r="F18" i="1"/>
  <c r="J18"/>
  <c r="K18"/>
  <c r="L18"/>
  <c r="M18"/>
  <c r="N18"/>
  <c r="O18"/>
  <c r="P18"/>
  <c r="E18"/>
  <c r="D18" s="1"/>
  <c r="D11"/>
  <c r="D12"/>
  <c r="D13"/>
  <c r="D14"/>
  <c r="D15"/>
  <c r="D16"/>
  <c r="D17"/>
  <c r="G7"/>
  <c r="G12"/>
  <c r="G13"/>
  <c r="G14"/>
  <c r="G15"/>
  <c r="G16"/>
  <c r="G17"/>
  <c r="D7"/>
  <c r="J19" i="2"/>
  <c r="K19"/>
  <c r="O19"/>
  <c r="R19"/>
  <c r="S12"/>
  <c r="P12"/>
  <c r="S13"/>
  <c r="S9"/>
  <c r="S19" s="1"/>
  <c r="O13"/>
  <c r="O9"/>
  <c r="M13"/>
  <c r="M9"/>
  <c r="M19" s="1"/>
  <c r="K9"/>
  <c r="K13"/>
  <c r="U13"/>
  <c r="U9"/>
  <c r="H12"/>
  <c r="D12"/>
  <c r="T17"/>
  <c r="E17"/>
  <c r="E13" s="1"/>
  <c r="E19" s="1"/>
  <c r="R13"/>
  <c r="R9"/>
  <c r="F13"/>
  <c r="F19" s="1"/>
  <c r="G13"/>
  <c r="G19" s="1"/>
  <c r="I13"/>
  <c r="J13"/>
  <c r="L13"/>
  <c r="N13"/>
  <c r="P13"/>
  <c r="Q13"/>
  <c r="T13"/>
  <c r="V13"/>
  <c r="H14"/>
  <c r="H15"/>
  <c r="H16"/>
  <c r="D14"/>
  <c r="D15"/>
  <c r="D16"/>
  <c r="I9"/>
  <c r="I19" s="1"/>
  <c r="J9"/>
  <c r="L9"/>
  <c r="L19" s="1"/>
  <c r="N9"/>
  <c r="N19" s="1"/>
  <c r="P9"/>
  <c r="P19" s="1"/>
  <c r="Q9"/>
  <c r="Q19" s="1"/>
  <c r="T9"/>
  <c r="T19" s="1"/>
  <c r="V9"/>
  <c r="V19" s="1"/>
  <c r="F9"/>
  <c r="G9"/>
  <c r="E9"/>
  <c r="H8"/>
  <c r="D8"/>
  <c r="H10"/>
  <c r="H11"/>
  <c r="H17"/>
  <c r="H18"/>
  <c r="D10"/>
  <c r="D11"/>
  <c r="H7"/>
  <c r="D18"/>
  <c r="D7"/>
  <c r="U19" l="1"/>
  <c r="D17"/>
  <c r="H13"/>
  <c r="H9"/>
  <c r="H19" s="1"/>
  <c r="D13"/>
  <c r="D9"/>
  <c r="D19"/>
  <c r="H11" i="1" l="1"/>
  <c r="H18" s="1"/>
  <c r="J11"/>
  <c r="K11"/>
  <c r="L11"/>
  <c r="M11"/>
  <c r="N11"/>
  <c r="O11"/>
  <c r="P11"/>
  <c r="D6"/>
  <c r="G11" l="1"/>
  <c r="G18" s="1"/>
  <c r="G6"/>
</calcChain>
</file>

<file path=xl/sharedStrings.xml><?xml version="1.0" encoding="utf-8"?>
<sst xmlns="http://schemas.openxmlformats.org/spreadsheetml/2006/main" count="93" uniqueCount="79">
  <si>
    <t>Tegevusala nimetus
ja eelarve liik</t>
  </si>
  <si>
    <t>Tegevusala</t>
  </si>
  <si>
    <t>eelarve liik*</t>
  </si>
  <si>
    <t>KOKKU TULUD</t>
  </si>
  <si>
    <t>KOKKU KULUD</t>
  </si>
  <si>
    <t>töötajate töötasu</t>
  </si>
  <si>
    <t>lepinguline töötasu</t>
  </si>
  <si>
    <t>maksud personalikuludelt</t>
  </si>
  <si>
    <t>administreerimiskulud</t>
  </si>
  <si>
    <t>uurimis- ja arendustööd</t>
  </si>
  <si>
    <t>lähetuskulud</t>
  </si>
  <si>
    <t>koolituskulud</t>
  </si>
  <si>
    <t>rajatiste korrashoid</t>
  </si>
  <si>
    <t>infotehnoloogia</t>
  </si>
  <si>
    <t>inventari maj. kulu</t>
  </si>
  <si>
    <t>õppevahendid</t>
  </si>
  <si>
    <t>vaba aja sisust. kulud</t>
  </si>
  <si>
    <t>muud majanduskulud</t>
  </si>
  <si>
    <t>e/a klassifikaator</t>
  </si>
  <si>
    <t>09212</t>
  </si>
  <si>
    <t>09220</t>
  </si>
  <si>
    <t>Annelinna Gümnaasium</t>
  </si>
  <si>
    <t>09222</t>
  </si>
  <si>
    <t>08208</t>
  </si>
  <si>
    <t>Tiigi Seltsimaja</t>
  </si>
  <si>
    <t>KOKKU ÜMBERPAIGUTUSED</t>
  </si>
  <si>
    <t>/allkirjastatud digitaalselt/</t>
  </si>
  <si>
    <t>Jüri Mölder</t>
  </si>
  <si>
    <t>Linnasekretär</t>
  </si>
  <si>
    <t>Linna teed ja tänavad</t>
  </si>
  <si>
    <t>04510</t>
  </si>
  <si>
    <t>Liikluskorraldus</t>
  </si>
  <si>
    <t>transpordikorraldus</t>
  </si>
  <si>
    <t>04512</t>
  </si>
  <si>
    <t>jäätmekäitlus</t>
  </si>
  <si>
    <t>05100</t>
  </si>
  <si>
    <t>haljastus</t>
  </si>
  <si>
    <t>05400</t>
  </si>
  <si>
    <t>tänavavalgustus</t>
  </si>
  <si>
    <t>06400</t>
  </si>
  <si>
    <t>Tartu linna 2014. a eelarvesse laekunud sihtotstarbeliste  vahendite suunamine kulude katteks (eurodes)</t>
  </si>
  <si>
    <t>tegevusala kood</t>
  </si>
  <si>
    <t xml:space="preserve"> KOKKU TULUD</t>
  </si>
  <si>
    <t xml:space="preserve">KOKKU KULUD </t>
  </si>
  <si>
    <t>Kultuuriosakond, sh:</t>
  </si>
  <si>
    <t>Lille Maja</t>
  </si>
  <si>
    <t>08106</t>
  </si>
  <si>
    <t>08202</t>
  </si>
  <si>
    <t xml:space="preserve">TULUD-KULUD kokku </t>
  </si>
  <si>
    <t>Linnavarade osakond</t>
  </si>
  <si>
    <t>Toetus põhitegevuseks</t>
  </si>
  <si>
    <t>toetus investeerimistegevuseks</t>
  </si>
  <si>
    <t>põhivara soetamine ja renoveerimine</t>
  </si>
  <si>
    <t>laekumine tervishoiualasest majandustegevusest</t>
  </si>
  <si>
    <t>Tervishoiuosakond, sh:</t>
  </si>
  <si>
    <t>Avalikud tervishoiuteenused</t>
  </si>
  <si>
    <t>Muu tervishoid</t>
  </si>
  <si>
    <t>07400</t>
  </si>
  <si>
    <t>07600</t>
  </si>
  <si>
    <t>Ettevõtluse osakond</t>
  </si>
  <si>
    <t>ametnike töötasu</t>
  </si>
  <si>
    <t>II Muusikakool</t>
  </si>
  <si>
    <t>Lastekunstikool</t>
  </si>
  <si>
    <t>Anne Noortekeskus</t>
  </si>
  <si>
    <t>inventari soetus ja korrashoid</t>
  </si>
  <si>
    <t>08105</t>
  </si>
  <si>
    <t>Kutsehariduskeskus, sh:</t>
  </si>
  <si>
    <t>tootmiskulud</t>
  </si>
  <si>
    <t>erisoodustused</t>
  </si>
  <si>
    <t>saadud toetused</t>
  </si>
  <si>
    <t>Tervishoiuosakond</t>
  </si>
  <si>
    <t>Linnamajanduse osakond, sh</t>
  </si>
  <si>
    <t>* 21 - finantseerimiseelarve põhitegevuse kulud, 23 - majandamiseelarve põhgitegevuse kulud omatulude arvel, 25 - majandamiseelarve põhgitegevuse kulud saadud toetuste arvel</t>
  </si>
  <si>
    <t>Vahendite ümberpaigutused Tartu linna 2014. a eelarves (eurodes)</t>
  </si>
  <si>
    <t>*15 - majandamiseelarve investeerimiskulud, 25 - majandamiseelarve põhitegevuse kulud</t>
  </si>
  <si>
    <t>Kultuuriosakond</t>
  </si>
  <si>
    <t>antavad toetused</t>
  </si>
  <si>
    <t>Nafta Films OÜ</t>
  </si>
  <si>
    <t>SA Tartu Loomemajanduskeskus</t>
  </si>
</sst>
</file>

<file path=xl/styles.xml><?xml version="1.0" encoding="utf-8"?>
<styleSheet xmlns="http://schemas.openxmlformats.org/spreadsheetml/2006/main">
  <numFmts count="1">
    <numFmt numFmtId="164" formatCode="#,##0.0"/>
  </numFmts>
  <fonts count="2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Arial"/>
      <family val="2"/>
      <charset val="186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1"/>
      <color theme="1"/>
      <name val="Calibri"/>
      <family val="2"/>
      <scheme val="minor"/>
    </font>
    <font>
      <i/>
      <sz val="10"/>
      <name val="Arial"/>
      <family val="2"/>
      <charset val="186"/>
    </font>
    <font>
      <sz val="10"/>
      <name val="Arial"/>
      <family val="2"/>
      <charset val="186"/>
    </font>
    <font>
      <sz val="10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14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164" fontId="3" fillId="0" borderId="1" xfId="0" applyNumberFormat="1" applyFont="1" applyBorder="1" applyAlignment="1">
      <alignment horizontal="center" vertical="center" textRotation="90" wrapText="1"/>
    </xf>
    <xf numFmtId="0" fontId="5" fillId="0" borderId="0" xfId="0" applyFont="1"/>
    <xf numFmtId="0" fontId="6" fillId="0" borderId="2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7" fillId="0" borderId="0" xfId="0" applyFont="1"/>
    <xf numFmtId="0" fontId="8" fillId="0" borderId="3" xfId="0" applyFont="1" applyFill="1" applyBorder="1" applyAlignment="1">
      <alignment wrapText="1"/>
    </xf>
    <xf numFmtId="0" fontId="9" fillId="0" borderId="3" xfId="0" quotePrefix="1" applyFont="1" applyFill="1" applyBorder="1" applyAlignment="1">
      <alignment horizontal="right"/>
    </xf>
    <xf numFmtId="3" fontId="10" fillId="0" borderId="3" xfId="0" quotePrefix="1" applyNumberFormat="1" applyFont="1" applyFill="1" applyBorder="1" applyAlignment="1">
      <alignment horizontal="right"/>
    </xf>
    <xf numFmtId="3" fontId="9" fillId="0" borderId="3" xfId="0" quotePrefix="1" applyNumberFormat="1" applyFont="1" applyFill="1" applyBorder="1" applyAlignment="1">
      <alignment horizontal="right"/>
    </xf>
    <xf numFmtId="3" fontId="8" fillId="0" borderId="3" xfId="0" applyNumberFormat="1" applyFont="1" applyFill="1" applyBorder="1"/>
    <xf numFmtId="0" fontId="12" fillId="0" borderId="3" xfId="0" applyFont="1" applyFill="1" applyBorder="1" applyAlignment="1">
      <alignment horizontal="left" wrapText="1"/>
    </xf>
    <xf numFmtId="0" fontId="7" fillId="0" borderId="3" xfId="0" quotePrefix="1" applyFont="1" applyFill="1" applyBorder="1" applyAlignment="1">
      <alignment horizontal="right"/>
    </xf>
    <xf numFmtId="3" fontId="6" fillId="0" borderId="3" xfId="0" applyNumberFormat="1" applyFont="1" applyFill="1" applyBorder="1"/>
    <xf numFmtId="0" fontId="0" fillId="0" borderId="0" xfId="0" applyFont="1"/>
    <xf numFmtId="0" fontId="13" fillId="0" borderId="0" xfId="0" applyFont="1"/>
    <xf numFmtId="0" fontId="10" fillId="0" borderId="3" xfId="0" quotePrefix="1" applyFont="1" applyFill="1" applyBorder="1" applyAlignment="1">
      <alignment horizontal="right"/>
    </xf>
    <xf numFmtId="0" fontId="0" fillId="0" borderId="0" xfId="0" applyBorder="1"/>
    <xf numFmtId="0" fontId="14" fillId="0" borderId="0" xfId="0" applyFont="1"/>
    <xf numFmtId="0" fontId="6" fillId="0" borderId="3" xfId="0" applyFont="1" applyFill="1" applyBorder="1" applyAlignment="1">
      <alignment horizontal="left" wrapText="1"/>
    </xf>
    <xf numFmtId="0" fontId="7" fillId="0" borderId="0" xfId="0" quotePrefix="1" applyFont="1" applyFill="1" applyBorder="1" applyAlignment="1">
      <alignment horizontal="right"/>
    </xf>
    <xf numFmtId="0" fontId="6" fillId="0" borderId="0" xfId="0" applyFont="1" applyFill="1" applyBorder="1" applyAlignment="1">
      <alignment wrapText="1"/>
    </xf>
    <xf numFmtId="3" fontId="8" fillId="0" borderId="0" xfId="0" applyNumberFormat="1" applyFont="1" applyFill="1" applyBorder="1"/>
    <xf numFmtId="164" fontId="5" fillId="0" borderId="0" xfId="0" applyNumberFormat="1" applyFont="1" applyFill="1" applyBorder="1"/>
    <xf numFmtId="0" fontId="6" fillId="0" borderId="0" xfId="0" quotePrefix="1" applyFont="1" applyFill="1" applyBorder="1" applyAlignment="1">
      <alignment wrapText="1"/>
    </xf>
    <xf numFmtId="0" fontId="6" fillId="0" borderId="0" xfId="0" applyFont="1"/>
    <xf numFmtId="0" fontId="16" fillId="0" borderId="0" xfId="0" applyFont="1"/>
    <xf numFmtId="0" fontId="2" fillId="0" borderId="0" xfId="0" applyFont="1" applyBorder="1"/>
    <xf numFmtId="164" fontId="2" fillId="0" borderId="0" xfId="0" applyNumberFormat="1" applyFont="1"/>
    <xf numFmtId="0" fontId="6" fillId="0" borderId="5" xfId="0" applyFont="1" applyFill="1" applyBorder="1" applyAlignment="1">
      <alignment horizontal="left" wrapText="1"/>
    </xf>
    <xf numFmtId="0" fontId="7" fillId="0" borderId="6" xfId="0" quotePrefix="1" applyFont="1" applyFill="1" applyBorder="1" applyAlignment="1">
      <alignment horizontal="right"/>
    </xf>
    <xf numFmtId="3" fontId="6" fillId="0" borderId="6" xfId="0" applyNumberFormat="1" applyFont="1" applyFill="1" applyBorder="1"/>
    <xf numFmtId="3" fontId="6" fillId="0" borderId="7" xfId="0" applyNumberFormat="1" applyFont="1" applyFill="1" applyBorder="1"/>
    <xf numFmtId="0" fontId="6" fillId="0" borderId="8" xfId="0" applyFont="1" applyFill="1" applyBorder="1" applyAlignment="1">
      <alignment horizontal="left" wrapText="1"/>
    </xf>
    <xf numFmtId="0" fontId="7" fillId="0" borderId="9" xfId="0" quotePrefix="1" applyFont="1" applyFill="1" applyBorder="1" applyAlignment="1">
      <alignment horizontal="right"/>
    </xf>
    <xf numFmtId="3" fontId="6" fillId="0" borderId="9" xfId="0" applyNumberFormat="1" applyFont="1" applyFill="1" applyBorder="1"/>
    <xf numFmtId="3" fontId="6" fillId="0" borderId="10" xfId="0" applyNumberFormat="1" applyFont="1" applyFill="1" applyBorder="1"/>
    <xf numFmtId="0" fontId="6" fillId="0" borderId="11" xfId="0" applyFont="1" applyFill="1" applyBorder="1" applyAlignment="1">
      <alignment horizontal="left" wrapText="1"/>
    </xf>
    <xf numFmtId="0" fontId="7" fillId="0" borderId="12" xfId="0" quotePrefix="1" applyFont="1" applyFill="1" applyBorder="1" applyAlignment="1">
      <alignment horizontal="right"/>
    </xf>
    <xf numFmtId="3" fontId="6" fillId="0" borderId="12" xfId="0" applyNumberFormat="1" applyFont="1" applyFill="1" applyBorder="1"/>
    <xf numFmtId="3" fontId="6" fillId="0" borderId="13" xfId="0" applyNumberFormat="1" applyFont="1" applyFill="1" applyBorder="1"/>
    <xf numFmtId="0" fontId="0" fillId="0" borderId="0" xfId="0" applyAlignment="1">
      <alignment horizontal="center" wrapText="1"/>
    </xf>
    <xf numFmtId="0" fontId="17" fillId="0" borderId="0" xfId="0" applyFont="1" applyAlignment="1">
      <alignment horizontal="center" wrapText="1"/>
    </xf>
    <xf numFmtId="0" fontId="18" fillId="0" borderId="1" xfId="1" applyFont="1" applyFill="1" applyBorder="1" applyAlignment="1">
      <alignment horizontal="center" textRotation="90"/>
    </xf>
    <xf numFmtId="3" fontId="12" fillId="0" borderId="1" xfId="1" applyNumberFormat="1" applyFont="1" applyFill="1" applyBorder="1" applyAlignment="1">
      <alignment horizontal="center" textRotation="90" wrapText="1"/>
    </xf>
    <xf numFmtId="0" fontId="11" fillId="0" borderId="1" xfId="1" applyFont="1" applyFill="1" applyBorder="1" applyAlignment="1">
      <alignment horizontal="center" vertical="center" textRotation="90" wrapText="1"/>
    </xf>
    <xf numFmtId="3" fontId="11" fillId="0" borderId="1" xfId="1" applyNumberFormat="1" applyFont="1" applyFill="1" applyBorder="1" applyAlignment="1">
      <alignment horizontal="center" vertical="center" textRotation="90" wrapText="1"/>
    </xf>
    <xf numFmtId="0" fontId="12" fillId="0" borderId="1" xfId="1" applyFont="1" applyFill="1" applyBorder="1" applyAlignment="1">
      <alignment horizontal="center" textRotation="90" wrapText="1"/>
    </xf>
    <xf numFmtId="0" fontId="19" fillId="0" borderId="1" xfId="1" applyFont="1" applyFill="1" applyBorder="1" applyAlignment="1">
      <alignment horizontal="center"/>
    </xf>
    <xf numFmtId="0" fontId="11" fillId="0" borderId="1" xfId="1" applyFont="1" applyFill="1" applyBorder="1" applyAlignment="1">
      <alignment horizontal="center"/>
    </xf>
    <xf numFmtId="0" fontId="12" fillId="0" borderId="1" xfId="1" applyFont="1" applyFill="1" applyBorder="1" applyAlignment="1">
      <alignment wrapText="1"/>
    </xf>
    <xf numFmtId="0" fontId="12" fillId="0" borderId="1" xfId="1" applyFont="1" applyFill="1" applyBorder="1"/>
    <xf numFmtId="3" fontId="12" fillId="0" borderId="1" xfId="1" applyNumberFormat="1" applyFont="1" applyFill="1" applyBorder="1"/>
    <xf numFmtId="0" fontId="11" fillId="0" borderId="1" xfId="1" applyFont="1" applyFill="1" applyBorder="1"/>
    <xf numFmtId="0" fontId="12" fillId="0" borderId="1" xfId="1" applyFont="1" applyFill="1" applyBorder="1" applyAlignment="1">
      <alignment horizontal="left"/>
    </xf>
    <xf numFmtId="0" fontId="11" fillId="0" borderId="1" xfId="0" applyFont="1" applyFill="1" applyBorder="1" applyAlignment="1">
      <alignment horizontal="right" wrapText="1"/>
    </xf>
    <xf numFmtId="3" fontId="11" fillId="0" borderId="1" xfId="1" applyNumberFormat="1" applyFont="1" applyFill="1" applyBorder="1"/>
    <xf numFmtId="0" fontId="18" fillId="0" borderId="14" xfId="1" applyFont="1" applyFill="1" applyBorder="1"/>
    <xf numFmtId="0" fontId="18" fillId="0" borderId="0" xfId="1" applyFont="1" applyFill="1" applyBorder="1"/>
    <xf numFmtId="3" fontId="12" fillId="0" borderId="0" xfId="1" applyNumberFormat="1" applyFont="1" applyFill="1" applyBorder="1"/>
    <xf numFmtId="0" fontId="19" fillId="0" borderId="0" xfId="1" applyFont="1" applyFill="1" applyBorder="1"/>
    <xf numFmtId="16" fontId="6" fillId="0" borderId="0" xfId="0" quotePrefix="1" applyNumberFormat="1" applyFont="1" applyBorder="1" applyAlignment="1">
      <alignment horizontal="left"/>
    </xf>
    <xf numFmtId="0" fontId="11" fillId="0" borderId="1" xfId="1" applyFont="1" applyFill="1" applyBorder="1" applyAlignment="1">
      <alignment horizontal="center" textRotation="90" wrapText="1"/>
    </xf>
    <xf numFmtId="0" fontId="0" fillId="0" borderId="0" xfId="0" applyAlignment="1">
      <alignment horizontal="center" wrapText="1"/>
    </xf>
    <xf numFmtId="0" fontId="11" fillId="0" borderId="1" xfId="1" applyFont="1" applyFill="1" applyBorder="1" applyAlignment="1">
      <alignment horizontal="right"/>
    </xf>
    <xf numFmtId="0" fontId="11" fillId="0" borderId="2" xfId="1" applyFont="1" applyFill="1" applyBorder="1" applyAlignment="1">
      <alignment horizontal="center"/>
    </xf>
    <xf numFmtId="3" fontId="12" fillId="0" borderId="2" xfId="1" applyNumberFormat="1" applyFont="1" applyFill="1" applyBorder="1"/>
    <xf numFmtId="0" fontId="12" fillId="0" borderId="2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11" fillId="0" borderId="1" xfId="1" quotePrefix="1" applyFont="1" applyFill="1" applyBorder="1" applyAlignment="1">
      <alignment horizontal="center"/>
    </xf>
    <xf numFmtId="0" fontId="12" fillId="0" borderId="1" xfId="1" applyFont="1" applyFill="1" applyBorder="1" applyAlignment="1">
      <alignment horizontal="center"/>
    </xf>
    <xf numFmtId="0" fontId="11" fillId="0" borderId="1" xfId="0" quotePrefix="1" applyFont="1" applyFill="1" applyBorder="1" applyAlignment="1">
      <alignment horizontal="center"/>
    </xf>
    <xf numFmtId="0" fontId="19" fillId="0" borderId="1" xfId="1" applyFont="1" applyFill="1" applyBorder="1" applyAlignment="1">
      <alignment horizontal="center" textRotation="90"/>
    </xf>
    <xf numFmtId="0" fontId="8" fillId="0" borderId="3" xfId="0" applyFont="1" applyFill="1" applyBorder="1" applyAlignment="1">
      <alignment horizontal="left" wrapText="1"/>
    </xf>
    <xf numFmtId="0" fontId="3" fillId="0" borderId="15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right"/>
    </xf>
    <xf numFmtId="0" fontId="7" fillId="0" borderId="17" xfId="0" quotePrefix="1" applyFont="1" applyFill="1" applyBorder="1" applyAlignment="1">
      <alignment horizontal="right"/>
    </xf>
    <xf numFmtId="0" fontId="9" fillId="0" borderId="17" xfId="0" quotePrefix="1" applyFont="1" applyFill="1" applyBorder="1" applyAlignment="1">
      <alignment horizontal="right"/>
    </xf>
    <xf numFmtId="0" fontId="7" fillId="0" borderId="18" xfId="0" quotePrefix="1" applyFont="1" applyFill="1" applyBorder="1" applyAlignment="1">
      <alignment horizontal="right"/>
    </xf>
    <xf numFmtId="0" fontId="7" fillId="0" borderId="19" xfId="0" quotePrefix="1" applyFont="1" applyFill="1" applyBorder="1" applyAlignment="1">
      <alignment horizontal="right"/>
    </xf>
    <xf numFmtId="0" fontId="7" fillId="0" borderId="20" xfId="0" quotePrefix="1" applyFont="1" applyFill="1" applyBorder="1" applyAlignment="1">
      <alignment horizontal="right"/>
    </xf>
    <xf numFmtId="3" fontId="11" fillId="0" borderId="15" xfId="1" applyNumberFormat="1" applyFont="1" applyFill="1" applyBorder="1" applyAlignment="1">
      <alignment horizontal="center" vertical="center" textRotation="90" wrapText="1"/>
    </xf>
    <xf numFmtId="0" fontId="11" fillId="0" borderId="15" xfId="1" applyFont="1" applyFill="1" applyBorder="1" applyAlignment="1">
      <alignment horizontal="center"/>
    </xf>
    <xf numFmtId="3" fontId="7" fillId="0" borderId="17" xfId="0" quotePrefix="1" applyNumberFormat="1" applyFont="1" applyFill="1" applyBorder="1" applyAlignment="1">
      <alignment horizontal="right"/>
    </xf>
    <xf numFmtId="3" fontId="9" fillId="0" borderId="17" xfId="0" quotePrefix="1" applyNumberFormat="1" applyFont="1" applyFill="1" applyBorder="1" applyAlignment="1">
      <alignment horizontal="right"/>
    </xf>
    <xf numFmtId="3" fontId="7" fillId="0" borderId="18" xfId="0" quotePrefix="1" applyNumberFormat="1" applyFont="1" applyFill="1" applyBorder="1" applyAlignment="1">
      <alignment horizontal="right"/>
    </xf>
    <xf numFmtId="3" fontId="7" fillId="0" borderId="19" xfId="0" quotePrefix="1" applyNumberFormat="1" applyFont="1" applyFill="1" applyBorder="1" applyAlignment="1">
      <alignment horizontal="right"/>
    </xf>
    <xf numFmtId="3" fontId="7" fillId="0" borderId="20" xfId="0" quotePrefix="1" applyNumberFormat="1" applyFont="1" applyFill="1" applyBorder="1" applyAlignment="1">
      <alignment horizontal="right"/>
    </xf>
    <xf numFmtId="3" fontId="10" fillId="0" borderId="17" xfId="0" quotePrefix="1" applyNumberFormat="1" applyFont="1" applyFill="1" applyBorder="1" applyAlignment="1">
      <alignment horizontal="right"/>
    </xf>
    <xf numFmtId="0" fontId="3" fillId="0" borderId="21" xfId="0" applyFont="1" applyBorder="1" applyAlignment="1">
      <alignment horizontal="center" vertical="center" textRotation="90" wrapText="1"/>
    </xf>
    <xf numFmtId="0" fontId="7" fillId="0" borderId="22" xfId="0" applyFont="1" applyBorder="1" applyAlignment="1">
      <alignment horizontal="right"/>
    </xf>
    <xf numFmtId="3" fontId="20" fillId="0" borderId="23" xfId="0" quotePrefix="1" applyNumberFormat="1" applyFont="1" applyFill="1" applyBorder="1" applyAlignment="1">
      <alignment horizontal="right"/>
    </xf>
    <xf numFmtId="3" fontId="10" fillId="0" borderId="23" xfId="0" quotePrefix="1" applyNumberFormat="1" applyFont="1" applyFill="1" applyBorder="1" applyAlignment="1">
      <alignment horizontal="right"/>
    </xf>
    <xf numFmtId="3" fontId="20" fillId="0" borderId="24" xfId="0" quotePrefix="1" applyNumberFormat="1" applyFont="1" applyFill="1" applyBorder="1" applyAlignment="1">
      <alignment horizontal="right"/>
    </xf>
    <xf numFmtId="3" fontId="20" fillId="0" borderId="25" xfId="0" quotePrefix="1" applyNumberFormat="1" applyFont="1" applyFill="1" applyBorder="1" applyAlignment="1">
      <alignment horizontal="right"/>
    </xf>
    <xf numFmtId="3" fontId="20" fillId="0" borderId="26" xfId="0" quotePrefix="1" applyNumberFormat="1" applyFont="1" applyFill="1" applyBorder="1" applyAlignment="1">
      <alignment horizontal="right"/>
    </xf>
    <xf numFmtId="0" fontId="6" fillId="0" borderId="22" xfId="0" applyFont="1" applyBorder="1" applyAlignment="1">
      <alignment horizontal="center"/>
    </xf>
    <xf numFmtId="3" fontId="6" fillId="0" borderId="23" xfId="0" applyNumberFormat="1" applyFont="1" applyFill="1" applyBorder="1"/>
    <xf numFmtId="3" fontId="9" fillId="0" borderId="23" xfId="0" quotePrefix="1" applyNumberFormat="1" applyFont="1" applyFill="1" applyBorder="1" applyAlignment="1">
      <alignment horizontal="right"/>
    </xf>
    <xf numFmtId="3" fontId="8" fillId="0" borderId="23" xfId="0" applyNumberFormat="1" applyFont="1" applyFill="1" applyBorder="1"/>
    <xf numFmtId="3" fontId="6" fillId="0" borderId="24" xfId="0" applyNumberFormat="1" applyFont="1" applyFill="1" applyBorder="1"/>
    <xf numFmtId="3" fontId="6" fillId="0" borderId="25" xfId="0" applyNumberFormat="1" applyFont="1" applyFill="1" applyBorder="1"/>
    <xf numFmtId="3" fontId="6" fillId="0" borderId="26" xfId="0" applyNumberFormat="1" applyFont="1" applyFill="1" applyBorder="1"/>
    <xf numFmtId="0" fontId="4" fillId="0" borderId="27" xfId="0" applyFont="1" applyBorder="1" applyAlignment="1">
      <alignment horizontal="center" vertical="center" textRotation="90" wrapText="1"/>
    </xf>
    <xf numFmtId="0" fontId="7" fillId="0" borderId="28" xfId="0" applyFont="1" applyBorder="1" applyAlignment="1">
      <alignment horizontal="right"/>
    </xf>
    <xf numFmtId="3" fontId="10" fillId="0" borderId="29" xfId="0" quotePrefix="1" applyNumberFormat="1" applyFont="1" applyFill="1" applyBorder="1" applyAlignment="1">
      <alignment horizontal="right"/>
    </xf>
    <xf numFmtId="3" fontId="10" fillId="0" borderId="30" xfId="0" quotePrefix="1" applyNumberFormat="1" applyFont="1" applyFill="1" applyBorder="1" applyAlignment="1">
      <alignment horizontal="right"/>
    </xf>
    <xf numFmtId="3" fontId="10" fillId="0" borderId="31" xfId="0" quotePrefix="1" applyNumberFormat="1" applyFont="1" applyFill="1" applyBorder="1" applyAlignment="1">
      <alignment horizontal="right"/>
    </xf>
    <xf numFmtId="3" fontId="10" fillId="0" borderId="32" xfId="0" quotePrefix="1" applyNumberFormat="1" applyFont="1" applyFill="1" applyBorder="1" applyAlignment="1">
      <alignment horizontal="right"/>
    </xf>
    <xf numFmtId="0" fontId="8" fillId="0" borderId="28" xfId="0" applyFont="1" applyBorder="1"/>
    <xf numFmtId="3" fontId="8" fillId="0" borderId="29" xfId="0" applyNumberFormat="1" applyFont="1" applyFill="1" applyBorder="1"/>
    <xf numFmtId="3" fontId="8" fillId="0" borderId="30" xfId="0" applyNumberFormat="1" applyFont="1" applyFill="1" applyBorder="1"/>
    <xf numFmtId="3" fontId="8" fillId="0" borderId="31" xfId="0" applyNumberFormat="1" applyFont="1" applyFill="1" applyBorder="1"/>
    <xf numFmtId="3" fontId="8" fillId="0" borderId="32" xfId="0" applyNumberFormat="1" applyFont="1" applyFill="1" applyBorder="1"/>
    <xf numFmtId="0" fontId="7" fillId="0" borderId="4" xfId="0" applyFont="1" applyFill="1" applyBorder="1" applyAlignment="1">
      <alignment horizontal="left" wrapText="1"/>
    </xf>
    <xf numFmtId="0" fontId="0" fillId="0" borderId="4" xfId="0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1" fillId="0" borderId="33" xfId="0" applyFont="1" applyFill="1" applyBorder="1" applyAlignment="1">
      <alignment horizontal="right" wrapText="1"/>
    </xf>
    <xf numFmtId="0" fontId="9" fillId="0" borderId="33" xfId="0" quotePrefix="1" applyFont="1" applyFill="1" applyBorder="1" applyAlignment="1">
      <alignment horizontal="right"/>
    </xf>
    <xf numFmtId="0" fontId="9" fillId="0" borderId="34" xfId="0" quotePrefix="1" applyFont="1" applyFill="1" applyBorder="1" applyAlignment="1">
      <alignment horizontal="right"/>
    </xf>
    <xf numFmtId="3" fontId="20" fillId="0" borderId="35" xfId="0" quotePrefix="1" applyNumberFormat="1" applyFont="1" applyFill="1" applyBorder="1" applyAlignment="1">
      <alignment horizontal="right"/>
    </xf>
    <xf numFmtId="3" fontId="9" fillId="0" borderId="34" xfId="0" quotePrefix="1" applyNumberFormat="1" applyFont="1" applyFill="1" applyBorder="1" applyAlignment="1">
      <alignment horizontal="right"/>
    </xf>
    <xf numFmtId="3" fontId="9" fillId="0" borderId="35" xfId="0" quotePrefix="1" applyNumberFormat="1" applyFont="1" applyFill="1" applyBorder="1" applyAlignment="1">
      <alignment horizontal="right"/>
    </xf>
    <xf numFmtId="3" fontId="9" fillId="0" borderId="33" xfId="0" quotePrefix="1" applyNumberFormat="1" applyFont="1" applyFill="1" applyBorder="1" applyAlignment="1">
      <alignment horizontal="right"/>
    </xf>
    <xf numFmtId="0" fontId="11" fillId="0" borderId="36" xfId="0" applyFont="1" applyFill="1" applyBorder="1" applyAlignment="1">
      <alignment horizontal="right" wrapText="1"/>
    </xf>
    <xf numFmtId="0" fontId="9" fillId="0" borderId="36" xfId="0" quotePrefix="1" applyFont="1" applyFill="1" applyBorder="1" applyAlignment="1">
      <alignment horizontal="right"/>
    </xf>
    <xf numFmtId="0" fontId="9" fillId="0" borderId="37" xfId="0" quotePrefix="1" applyFont="1" applyFill="1" applyBorder="1" applyAlignment="1">
      <alignment horizontal="right"/>
    </xf>
    <xf numFmtId="3" fontId="20" fillId="0" borderId="38" xfId="0" quotePrefix="1" applyNumberFormat="1" applyFont="1" applyFill="1" applyBorder="1" applyAlignment="1">
      <alignment horizontal="right"/>
    </xf>
    <xf numFmtId="3" fontId="9" fillId="0" borderId="37" xfId="0" quotePrefix="1" applyNumberFormat="1" applyFont="1" applyFill="1" applyBorder="1" applyAlignment="1">
      <alignment horizontal="right"/>
    </xf>
    <xf numFmtId="3" fontId="9" fillId="0" borderId="38" xfId="0" quotePrefix="1" applyNumberFormat="1" applyFont="1" applyFill="1" applyBorder="1" applyAlignment="1">
      <alignment horizontal="right"/>
    </xf>
    <xf numFmtId="3" fontId="9" fillId="0" borderId="36" xfId="0" quotePrefix="1" applyNumberFormat="1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workbookViewId="0">
      <pane xSplit="7" ySplit="5" topLeftCell="H6" activePane="bottomRight" state="frozen"/>
      <selection pane="topRight" activeCell="G1" sqref="G1"/>
      <selection pane="bottomLeft" activeCell="A6" sqref="A6"/>
      <selection pane="bottomRight" activeCell="E16" sqref="E16"/>
    </sheetView>
  </sheetViews>
  <sheetFormatPr defaultRowHeight="15"/>
  <cols>
    <col min="1" max="1" width="28.85546875" bestFit="1" customWidth="1"/>
    <col min="2" max="2" width="5.28515625" bestFit="1" customWidth="1"/>
    <col min="3" max="3" width="5.28515625" customWidth="1"/>
    <col min="4" max="4" width="3.140625" bestFit="1" customWidth="1"/>
    <col min="5" max="5" width="5.28515625" customWidth="1"/>
    <col min="6" max="6" width="9" customWidth="1"/>
    <col min="7" max="7" width="7" style="4" bestFit="1" customWidth="1"/>
    <col min="8" max="8" width="6.42578125" bestFit="1" customWidth="1"/>
    <col min="9" max="10" width="6.42578125" customWidth="1"/>
    <col min="11" max="11" width="5.42578125" bestFit="1" customWidth="1"/>
    <col min="12" max="12" width="7.42578125" customWidth="1"/>
    <col min="13" max="13" width="7" bestFit="1" customWidth="1"/>
    <col min="14" max="14" width="7" customWidth="1"/>
    <col min="15" max="15" width="7.42578125" bestFit="1" customWidth="1"/>
    <col min="16" max="16" width="7.42578125" customWidth="1"/>
    <col min="250" max="250" width="29.85546875" bestFit="1" customWidth="1"/>
    <col min="251" max="251" width="5.28515625" bestFit="1" customWidth="1"/>
    <col min="253" max="253" width="6.5703125" bestFit="1" customWidth="1"/>
    <col min="254" max="254" width="6.5703125" customWidth="1"/>
    <col min="255" max="256" width="7.42578125" bestFit="1" customWidth="1"/>
    <col min="257" max="257" width="5.42578125" bestFit="1" customWidth="1"/>
    <col min="258" max="258" width="7.42578125" bestFit="1" customWidth="1"/>
    <col min="259" max="259" width="5.42578125" bestFit="1" customWidth="1"/>
    <col min="260" max="260" width="7.42578125" bestFit="1" customWidth="1"/>
    <col min="261" max="261" width="6.42578125" bestFit="1" customWidth="1"/>
    <col min="262" max="263" width="5.42578125" bestFit="1" customWidth="1"/>
    <col min="264" max="264" width="7.42578125" bestFit="1" customWidth="1"/>
    <col min="265" max="266" width="5.42578125" bestFit="1" customWidth="1"/>
    <col min="267" max="267" width="7" customWidth="1"/>
    <col min="268" max="268" width="4.85546875" bestFit="1" customWidth="1"/>
    <col min="269" max="269" width="6" bestFit="1" customWidth="1"/>
    <col min="270" max="270" width="5.42578125" bestFit="1" customWidth="1"/>
    <col min="271" max="271" width="6.42578125" bestFit="1" customWidth="1"/>
    <col min="272" max="272" width="4.42578125" bestFit="1" customWidth="1"/>
    <col min="506" max="506" width="29.85546875" bestFit="1" customWidth="1"/>
    <col min="507" max="507" width="5.28515625" bestFit="1" customWidth="1"/>
    <col min="509" max="509" width="6.5703125" bestFit="1" customWidth="1"/>
    <col min="510" max="510" width="6.5703125" customWidth="1"/>
    <col min="511" max="512" width="7.42578125" bestFit="1" customWidth="1"/>
    <col min="513" max="513" width="5.42578125" bestFit="1" customWidth="1"/>
    <col min="514" max="514" width="7.42578125" bestFit="1" customWidth="1"/>
    <col min="515" max="515" width="5.42578125" bestFit="1" customWidth="1"/>
    <col min="516" max="516" width="7.42578125" bestFit="1" customWidth="1"/>
    <col min="517" max="517" width="6.42578125" bestFit="1" customWidth="1"/>
    <col min="518" max="519" width="5.42578125" bestFit="1" customWidth="1"/>
    <col min="520" max="520" width="7.42578125" bestFit="1" customWidth="1"/>
    <col min="521" max="522" width="5.42578125" bestFit="1" customWidth="1"/>
    <col min="523" max="523" width="7" customWidth="1"/>
    <col min="524" max="524" width="4.85546875" bestFit="1" customWidth="1"/>
    <col min="525" max="525" width="6" bestFit="1" customWidth="1"/>
    <col min="526" max="526" width="5.42578125" bestFit="1" customWidth="1"/>
    <col min="527" max="527" width="6.42578125" bestFit="1" customWidth="1"/>
    <col min="528" max="528" width="4.42578125" bestFit="1" customWidth="1"/>
    <col min="762" max="762" width="29.85546875" bestFit="1" customWidth="1"/>
    <col min="763" max="763" width="5.28515625" bestFit="1" customWidth="1"/>
    <col min="765" max="765" width="6.5703125" bestFit="1" customWidth="1"/>
    <col min="766" max="766" width="6.5703125" customWidth="1"/>
    <col min="767" max="768" width="7.42578125" bestFit="1" customWidth="1"/>
    <col min="769" max="769" width="5.42578125" bestFit="1" customWidth="1"/>
    <col min="770" max="770" width="7.42578125" bestFit="1" customWidth="1"/>
    <col min="771" max="771" width="5.42578125" bestFit="1" customWidth="1"/>
    <col min="772" max="772" width="7.42578125" bestFit="1" customWidth="1"/>
    <col min="773" max="773" width="6.42578125" bestFit="1" customWidth="1"/>
    <col min="774" max="775" width="5.42578125" bestFit="1" customWidth="1"/>
    <col min="776" max="776" width="7.42578125" bestFit="1" customWidth="1"/>
    <col min="777" max="778" width="5.42578125" bestFit="1" customWidth="1"/>
    <col min="779" max="779" width="7" customWidth="1"/>
    <col min="780" max="780" width="4.85546875" bestFit="1" customWidth="1"/>
    <col min="781" max="781" width="6" bestFit="1" customWidth="1"/>
    <col min="782" max="782" width="5.42578125" bestFit="1" customWidth="1"/>
    <col min="783" max="783" width="6.42578125" bestFit="1" customWidth="1"/>
    <col min="784" max="784" width="4.42578125" bestFit="1" customWidth="1"/>
    <col min="1018" max="1018" width="29.85546875" bestFit="1" customWidth="1"/>
    <col min="1019" max="1019" width="5.28515625" bestFit="1" customWidth="1"/>
    <col min="1021" max="1021" width="6.5703125" bestFit="1" customWidth="1"/>
    <col min="1022" max="1022" width="6.5703125" customWidth="1"/>
    <col min="1023" max="1024" width="7.42578125" bestFit="1" customWidth="1"/>
    <col min="1025" max="1025" width="5.42578125" bestFit="1" customWidth="1"/>
    <col min="1026" max="1026" width="7.42578125" bestFit="1" customWidth="1"/>
    <col min="1027" max="1027" width="5.42578125" bestFit="1" customWidth="1"/>
    <col min="1028" max="1028" width="7.42578125" bestFit="1" customWidth="1"/>
    <col min="1029" max="1029" width="6.42578125" bestFit="1" customWidth="1"/>
    <col min="1030" max="1031" width="5.42578125" bestFit="1" customWidth="1"/>
    <col min="1032" max="1032" width="7.42578125" bestFit="1" customWidth="1"/>
    <col min="1033" max="1034" width="5.42578125" bestFit="1" customWidth="1"/>
    <col min="1035" max="1035" width="7" customWidth="1"/>
    <col min="1036" max="1036" width="4.85546875" bestFit="1" customWidth="1"/>
    <col min="1037" max="1037" width="6" bestFit="1" customWidth="1"/>
    <col min="1038" max="1038" width="5.42578125" bestFit="1" customWidth="1"/>
    <col min="1039" max="1039" width="6.42578125" bestFit="1" customWidth="1"/>
    <col min="1040" max="1040" width="4.42578125" bestFit="1" customWidth="1"/>
    <col min="1274" max="1274" width="29.85546875" bestFit="1" customWidth="1"/>
    <col min="1275" max="1275" width="5.28515625" bestFit="1" customWidth="1"/>
    <col min="1277" max="1277" width="6.5703125" bestFit="1" customWidth="1"/>
    <col min="1278" max="1278" width="6.5703125" customWidth="1"/>
    <col min="1279" max="1280" width="7.42578125" bestFit="1" customWidth="1"/>
    <col min="1281" max="1281" width="5.42578125" bestFit="1" customWidth="1"/>
    <col min="1282" max="1282" width="7.42578125" bestFit="1" customWidth="1"/>
    <col min="1283" max="1283" width="5.42578125" bestFit="1" customWidth="1"/>
    <col min="1284" max="1284" width="7.42578125" bestFit="1" customWidth="1"/>
    <col min="1285" max="1285" width="6.42578125" bestFit="1" customWidth="1"/>
    <col min="1286" max="1287" width="5.42578125" bestFit="1" customWidth="1"/>
    <col min="1288" max="1288" width="7.42578125" bestFit="1" customWidth="1"/>
    <col min="1289" max="1290" width="5.42578125" bestFit="1" customWidth="1"/>
    <col min="1291" max="1291" width="7" customWidth="1"/>
    <col min="1292" max="1292" width="4.85546875" bestFit="1" customWidth="1"/>
    <col min="1293" max="1293" width="6" bestFit="1" customWidth="1"/>
    <col min="1294" max="1294" width="5.42578125" bestFit="1" customWidth="1"/>
    <col min="1295" max="1295" width="6.42578125" bestFit="1" customWidth="1"/>
    <col min="1296" max="1296" width="4.42578125" bestFit="1" customWidth="1"/>
    <col min="1530" max="1530" width="29.85546875" bestFit="1" customWidth="1"/>
    <col min="1531" max="1531" width="5.28515625" bestFit="1" customWidth="1"/>
    <col min="1533" max="1533" width="6.5703125" bestFit="1" customWidth="1"/>
    <col min="1534" max="1534" width="6.5703125" customWidth="1"/>
    <col min="1535" max="1536" width="7.42578125" bestFit="1" customWidth="1"/>
    <col min="1537" max="1537" width="5.42578125" bestFit="1" customWidth="1"/>
    <col min="1538" max="1538" width="7.42578125" bestFit="1" customWidth="1"/>
    <col min="1539" max="1539" width="5.42578125" bestFit="1" customWidth="1"/>
    <col min="1540" max="1540" width="7.42578125" bestFit="1" customWidth="1"/>
    <col min="1541" max="1541" width="6.42578125" bestFit="1" customWidth="1"/>
    <col min="1542" max="1543" width="5.42578125" bestFit="1" customWidth="1"/>
    <col min="1544" max="1544" width="7.42578125" bestFit="1" customWidth="1"/>
    <col min="1545" max="1546" width="5.42578125" bestFit="1" customWidth="1"/>
    <col min="1547" max="1547" width="7" customWidth="1"/>
    <col min="1548" max="1548" width="4.85546875" bestFit="1" customWidth="1"/>
    <col min="1549" max="1549" width="6" bestFit="1" customWidth="1"/>
    <col min="1550" max="1550" width="5.42578125" bestFit="1" customWidth="1"/>
    <col min="1551" max="1551" width="6.42578125" bestFit="1" customWidth="1"/>
    <col min="1552" max="1552" width="4.42578125" bestFit="1" customWidth="1"/>
    <col min="1786" max="1786" width="29.85546875" bestFit="1" customWidth="1"/>
    <col min="1787" max="1787" width="5.28515625" bestFit="1" customWidth="1"/>
    <col min="1789" max="1789" width="6.5703125" bestFit="1" customWidth="1"/>
    <col min="1790" max="1790" width="6.5703125" customWidth="1"/>
    <col min="1791" max="1792" width="7.42578125" bestFit="1" customWidth="1"/>
    <col min="1793" max="1793" width="5.42578125" bestFit="1" customWidth="1"/>
    <col min="1794" max="1794" width="7.42578125" bestFit="1" customWidth="1"/>
    <col min="1795" max="1795" width="5.42578125" bestFit="1" customWidth="1"/>
    <col min="1796" max="1796" width="7.42578125" bestFit="1" customWidth="1"/>
    <col min="1797" max="1797" width="6.42578125" bestFit="1" customWidth="1"/>
    <col min="1798" max="1799" width="5.42578125" bestFit="1" customWidth="1"/>
    <col min="1800" max="1800" width="7.42578125" bestFit="1" customWidth="1"/>
    <col min="1801" max="1802" width="5.42578125" bestFit="1" customWidth="1"/>
    <col min="1803" max="1803" width="7" customWidth="1"/>
    <col min="1804" max="1804" width="4.85546875" bestFit="1" customWidth="1"/>
    <col min="1805" max="1805" width="6" bestFit="1" customWidth="1"/>
    <col min="1806" max="1806" width="5.42578125" bestFit="1" customWidth="1"/>
    <col min="1807" max="1807" width="6.42578125" bestFit="1" customWidth="1"/>
    <col min="1808" max="1808" width="4.42578125" bestFit="1" customWidth="1"/>
    <col min="2042" max="2042" width="29.85546875" bestFit="1" customWidth="1"/>
    <col min="2043" max="2043" width="5.28515625" bestFit="1" customWidth="1"/>
    <col min="2045" max="2045" width="6.5703125" bestFit="1" customWidth="1"/>
    <col min="2046" max="2046" width="6.5703125" customWidth="1"/>
    <col min="2047" max="2048" width="7.42578125" bestFit="1" customWidth="1"/>
    <col min="2049" max="2049" width="5.42578125" bestFit="1" customWidth="1"/>
    <col min="2050" max="2050" width="7.42578125" bestFit="1" customWidth="1"/>
    <col min="2051" max="2051" width="5.42578125" bestFit="1" customWidth="1"/>
    <col min="2052" max="2052" width="7.42578125" bestFit="1" customWidth="1"/>
    <col min="2053" max="2053" width="6.42578125" bestFit="1" customWidth="1"/>
    <col min="2054" max="2055" width="5.42578125" bestFit="1" customWidth="1"/>
    <col min="2056" max="2056" width="7.42578125" bestFit="1" customWidth="1"/>
    <col min="2057" max="2058" width="5.42578125" bestFit="1" customWidth="1"/>
    <col min="2059" max="2059" width="7" customWidth="1"/>
    <col min="2060" max="2060" width="4.85546875" bestFit="1" customWidth="1"/>
    <col min="2061" max="2061" width="6" bestFit="1" customWidth="1"/>
    <col min="2062" max="2062" width="5.42578125" bestFit="1" customWidth="1"/>
    <col min="2063" max="2063" width="6.42578125" bestFit="1" customWidth="1"/>
    <col min="2064" max="2064" width="4.42578125" bestFit="1" customWidth="1"/>
    <col min="2298" max="2298" width="29.85546875" bestFit="1" customWidth="1"/>
    <col min="2299" max="2299" width="5.28515625" bestFit="1" customWidth="1"/>
    <col min="2301" max="2301" width="6.5703125" bestFit="1" customWidth="1"/>
    <col min="2302" max="2302" width="6.5703125" customWidth="1"/>
    <col min="2303" max="2304" width="7.42578125" bestFit="1" customWidth="1"/>
    <col min="2305" max="2305" width="5.42578125" bestFit="1" customWidth="1"/>
    <col min="2306" max="2306" width="7.42578125" bestFit="1" customWidth="1"/>
    <col min="2307" max="2307" width="5.42578125" bestFit="1" customWidth="1"/>
    <col min="2308" max="2308" width="7.42578125" bestFit="1" customWidth="1"/>
    <col min="2309" max="2309" width="6.42578125" bestFit="1" customWidth="1"/>
    <col min="2310" max="2311" width="5.42578125" bestFit="1" customWidth="1"/>
    <col min="2312" max="2312" width="7.42578125" bestFit="1" customWidth="1"/>
    <col min="2313" max="2314" width="5.42578125" bestFit="1" customWidth="1"/>
    <col min="2315" max="2315" width="7" customWidth="1"/>
    <col min="2316" max="2316" width="4.85546875" bestFit="1" customWidth="1"/>
    <col min="2317" max="2317" width="6" bestFit="1" customWidth="1"/>
    <col min="2318" max="2318" width="5.42578125" bestFit="1" customWidth="1"/>
    <col min="2319" max="2319" width="6.42578125" bestFit="1" customWidth="1"/>
    <col min="2320" max="2320" width="4.42578125" bestFit="1" customWidth="1"/>
    <col min="2554" max="2554" width="29.85546875" bestFit="1" customWidth="1"/>
    <col min="2555" max="2555" width="5.28515625" bestFit="1" customWidth="1"/>
    <col min="2557" max="2557" width="6.5703125" bestFit="1" customWidth="1"/>
    <col min="2558" max="2558" width="6.5703125" customWidth="1"/>
    <col min="2559" max="2560" width="7.42578125" bestFit="1" customWidth="1"/>
    <col min="2561" max="2561" width="5.42578125" bestFit="1" customWidth="1"/>
    <col min="2562" max="2562" width="7.42578125" bestFit="1" customWidth="1"/>
    <col min="2563" max="2563" width="5.42578125" bestFit="1" customWidth="1"/>
    <col min="2564" max="2564" width="7.42578125" bestFit="1" customWidth="1"/>
    <col min="2565" max="2565" width="6.42578125" bestFit="1" customWidth="1"/>
    <col min="2566" max="2567" width="5.42578125" bestFit="1" customWidth="1"/>
    <col min="2568" max="2568" width="7.42578125" bestFit="1" customWidth="1"/>
    <col min="2569" max="2570" width="5.42578125" bestFit="1" customWidth="1"/>
    <col min="2571" max="2571" width="7" customWidth="1"/>
    <col min="2572" max="2572" width="4.85546875" bestFit="1" customWidth="1"/>
    <col min="2573" max="2573" width="6" bestFit="1" customWidth="1"/>
    <col min="2574" max="2574" width="5.42578125" bestFit="1" customWidth="1"/>
    <col min="2575" max="2575" width="6.42578125" bestFit="1" customWidth="1"/>
    <col min="2576" max="2576" width="4.42578125" bestFit="1" customWidth="1"/>
    <col min="2810" max="2810" width="29.85546875" bestFit="1" customWidth="1"/>
    <col min="2811" max="2811" width="5.28515625" bestFit="1" customWidth="1"/>
    <col min="2813" max="2813" width="6.5703125" bestFit="1" customWidth="1"/>
    <col min="2814" max="2814" width="6.5703125" customWidth="1"/>
    <col min="2815" max="2816" width="7.42578125" bestFit="1" customWidth="1"/>
    <col min="2817" max="2817" width="5.42578125" bestFit="1" customWidth="1"/>
    <col min="2818" max="2818" width="7.42578125" bestFit="1" customWidth="1"/>
    <col min="2819" max="2819" width="5.42578125" bestFit="1" customWidth="1"/>
    <col min="2820" max="2820" width="7.42578125" bestFit="1" customWidth="1"/>
    <col min="2821" max="2821" width="6.42578125" bestFit="1" customWidth="1"/>
    <col min="2822" max="2823" width="5.42578125" bestFit="1" customWidth="1"/>
    <col min="2824" max="2824" width="7.42578125" bestFit="1" customWidth="1"/>
    <col min="2825" max="2826" width="5.42578125" bestFit="1" customWidth="1"/>
    <col min="2827" max="2827" width="7" customWidth="1"/>
    <col min="2828" max="2828" width="4.85546875" bestFit="1" customWidth="1"/>
    <col min="2829" max="2829" width="6" bestFit="1" customWidth="1"/>
    <col min="2830" max="2830" width="5.42578125" bestFit="1" customWidth="1"/>
    <col min="2831" max="2831" width="6.42578125" bestFit="1" customWidth="1"/>
    <col min="2832" max="2832" width="4.42578125" bestFit="1" customWidth="1"/>
    <col min="3066" max="3066" width="29.85546875" bestFit="1" customWidth="1"/>
    <col min="3067" max="3067" width="5.28515625" bestFit="1" customWidth="1"/>
    <col min="3069" max="3069" width="6.5703125" bestFit="1" customWidth="1"/>
    <col min="3070" max="3070" width="6.5703125" customWidth="1"/>
    <col min="3071" max="3072" width="7.42578125" bestFit="1" customWidth="1"/>
    <col min="3073" max="3073" width="5.42578125" bestFit="1" customWidth="1"/>
    <col min="3074" max="3074" width="7.42578125" bestFit="1" customWidth="1"/>
    <col min="3075" max="3075" width="5.42578125" bestFit="1" customWidth="1"/>
    <col min="3076" max="3076" width="7.42578125" bestFit="1" customWidth="1"/>
    <col min="3077" max="3077" width="6.42578125" bestFit="1" customWidth="1"/>
    <col min="3078" max="3079" width="5.42578125" bestFit="1" customWidth="1"/>
    <col min="3080" max="3080" width="7.42578125" bestFit="1" customWidth="1"/>
    <col min="3081" max="3082" width="5.42578125" bestFit="1" customWidth="1"/>
    <col min="3083" max="3083" width="7" customWidth="1"/>
    <col min="3084" max="3084" width="4.85546875" bestFit="1" customWidth="1"/>
    <col min="3085" max="3085" width="6" bestFit="1" customWidth="1"/>
    <col min="3086" max="3086" width="5.42578125" bestFit="1" customWidth="1"/>
    <col min="3087" max="3087" width="6.42578125" bestFit="1" customWidth="1"/>
    <col min="3088" max="3088" width="4.42578125" bestFit="1" customWidth="1"/>
    <col min="3322" max="3322" width="29.85546875" bestFit="1" customWidth="1"/>
    <col min="3323" max="3323" width="5.28515625" bestFit="1" customWidth="1"/>
    <col min="3325" max="3325" width="6.5703125" bestFit="1" customWidth="1"/>
    <col min="3326" max="3326" width="6.5703125" customWidth="1"/>
    <col min="3327" max="3328" width="7.42578125" bestFit="1" customWidth="1"/>
    <col min="3329" max="3329" width="5.42578125" bestFit="1" customWidth="1"/>
    <col min="3330" max="3330" width="7.42578125" bestFit="1" customWidth="1"/>
    <col min="3331" max="3331" width="5.42578125" bestFit="1" customWidth="1"/>
    <col min="3332" max="3332" width="7.42578125" bestFit="1" customWidth="1"/>
    <col min="3333" max="3333" width="6.42578125" bestFit="1" customWidth="1"/>
    <col min="3334" max="3335" width="5.42578125" bestFit="1" customWidth="1"/>
    <col min="3336" max="3336" width="7.42578125" bestFit="1" customWidth="1"/>
    <col min="3337" max="3338" width="5.42578125" bestFit="1" customWidth="1"/>
    <col min="3339" max="3339" width="7" customWidth="1"/>
    <col min="3340" max="3340" width="4.85546875" bestFit="1" customWidth="1"/>
    <col min="3341" max="3341" width="6" bestFit="1" customWidth="1"/>
    <col min="3342" max="3342" width="5.42578125" bestFit="1" customWidth="1"/>
    <col min="3343" max="3343" width="6.42578125" bestFit="1" customWidth="1"/>
    <col min="3344" max="3344" width="4.42578125" bestFit="1" customWidth="1"/>
    <col min="3578" max="3578" width="29.85546875" bestFit="1" customWidth="1"/>
    <col min="3579" max="3579" width="5.28515625" bestFit="1" customWidth="1"/>
    <col min="3581" max="3581" width="6.5703125" bestFit="1" customWidth="1"/>
    <col min="3582" max="3582" width="6.5703125" customWidth="1"/>
    <col min="3583" max="3584" width="7.42578125" bestFit="1" customWidth="1"/>
    <col min="3585" max="3585" width="5.42578125" bestFit="1" customWidth="1"/>
    <col min="3586" max="3586" width="7.42578125" bestFit="1" customWidth="1"/>
    <col min="3587" max="3587" width="5.42578125" bestFit="1" customWidth="1"/>
    <col min="3588" max="3588" width="7.42578125" bestFit="1" customWidth="1"/>
    <col min="3589" max="3589" width="6.42578125" bestFit="1" customWidth="1"/>
    <col min="3590" max="3591" width="5.42578125" bestFit="1" customWidth="1"/>
    <col min="3592" max="3592" width="7.42578125" bestFit="1" customWidth="1"/>
    <col min="3593" max="3594" width="5.42578125" bestFit="1" customWidth="1"/>
    <col min="3595" max="3595" width="7" customWidth="1"/>
    <col min="3596" max="3596" width="4.85546875" bestFit="1" customWidth="1"/>
    <col min="3597" max="3597" width="6" bestFit="1" customWidth="1"/>
    <col min="3598" max="3598" width="5.42578125" bestFit="1" customWidth="1"/>
    <col min="3599" max="3599" width="6.42578125" bestFit="1" customWidth="1"/>
    <col min="3600" max="3600" width="4.42578125" bestFit="1" customWidth="1"/>
    <col min="3834" max="3834" width="29.85546875" bestFit="1" customWidth="1"/>
    <col min="3835" max="3835" width="5.28515625" bestFit="1" customWidth="1"/>
    <col min="3837" max="3837" width="6.5703125" bestFit="1" customWidth="1"/>
    <col min="3838" max="3838" width="6.5703125" customWidth="1"/>
    <col min="3839" max="3840" width="7.42578125" bestFit="1" customWidth="1"/>
    <col min="3841" max="3841" width="5.42578125" bestFit="1" customWidth="1"/>
    <col min="3842" max="3842" width="7.42578125" bestFit="1" customWidth="1"/>
    <col min="3843" max="3843" width="5.42578125" bestFit="1" customWidth="1"/>
    <col min="3844" max="3844" width="7.42578125" bestFit="1" customWidth="1"/>
    <col min="3845" max="3845" width="6.42578125" bestFit="1" customWidth="1"/>
    <col min="3846" max="3847" width="5.42578125" bestFit="1" customWidth="1"/>
    <col min="3848" max="3848" width="7.42578125" bestFit="1" customWidth="1"/>
    <col min="3849" max="3850" width="5.42578125" bestFit="1" customWidth="1"/>
    <col min="3851" max="3851" width="7" customWidth="1"/>
    <col min="3852" max="3852" width="4.85546875" bestFit="1" customWidth="1"/>
    <col min="3853" max="3853" width="6" bestFit="1" customWidth="1"/>
    <col min="3854" max="3854" width="5.42578125" bestFit="1" customWidth="1"/>
    <col min="3855" max="3855" width="6.42578125" bestFit="1" customWidth="1"/>
    <col min="3856" max="3856" width="4.42578125" bestFit="1" customWidth="1"/>
    <col min="4090" max="4090" width="29.85546875" bestFit="1" customWidth="1"/>
    <col min="4091" max="4091" width="5.28515625" bestFit="1" customWidth="1"/>
    <col min="4093" max="4093" width="6.5703125" bestFit="1" customWidth="1"/>
    <col min="4094" max="4094" width="6.5703125" customWidth="1"/>
    <col min="4095" max="4096" width="7.42578125" bestFit="1" customWidth="1"/>
    <col min="4097" max="4097" width="5.42578125" bestFit="1" customWidth="1"/>
    <col min="4098" max="4098" width="7.42578125" bestFit="1" customWidth="1"/>
    <col min="4099" max="4099" width="5.42578125" bestFit="1" customWidth="1"/>
    <col min="4100" max="4100" width="7.42578125" bestFit="1" customWidth="1"/>
    <col min="4101" max="4101" width="6.42578125" bestFit="1" customWidth="1"/>
    <col min="4102" max="4103" width="5.42578125" bestFit="1" customWidth="1"/>
    <col min="4104" max="4104" width="7.42578125" bestFit="1" customWidth="1"/>
    <col min="4105" max="4106" width="5.42578125" bestFit="1" customWidth="1"/>
    <col min="4107" max="4107" width="7" customWidth="1"/>
    <col min="4108" max="4108" width="4.85546875" bestFit="1" customWidth="1"/>
    <col min="4109" max="4109" width="6" bestFit="1" customWidth="1"/>
    <col min="4110" max="4110" width="5.42578125" bestFit="1" customWidth="1"/>
    <col min="4111" max="4111" width="6.42578125" bestFit="1" customWidth="1"/>
    <col min="4112" max="4112" width="4.42578125" bestFit="1" customWidth="1"/>
    <col min="4346" max="4346" width="29.85546875" bestFit="1" customWidth="1"/>
    <col min="4347" max="4347" width="5.28515625" bestFit="1" customWidth="1"/>
    <col min="4349" max="4349" width="6.5703125" bestFit="1" customWidth="1"/>
    <col min="4350" max="4350" width="6.5703125" customWidth="1"/>
    <col min="4351" max="4352" width="7.42578125" bestFit="1" customWidth="1"/>
    <col min="4353" max="4353" width="5.42578125" bestFit="1" customWidth="1"/>
    <col min="4354" max="4354" width="7.42578125" bestFit="1" customWidth="1"/>
    <col min="4355" max="4355" width="5.42578125" bestFit="1" customWidth="1"/>
    <col min="4356" max="4356" width="7.42578125" bestFit="1" customWidth="1"/>
    <col min="4357" max="4357" width="6.42578125" bestFit="1" customWidth="1"/>
    <col min="4358" max="4359" width="5.42578125" bestFit="1" customWidth="1"/>
    <col min="4360" max="4360" width="7.42578125" bestFit="1" customWidth="1"/>
    <col min="4361" max="4362" width="5.42578125" bestFit="1" customWidth="1"/>
    <col min="4363" max="4363" width="7" customWidth="1"/>
    <col min="4364" max="4364" width="4.85546875" bestFit="1" customWidth="1"/>
    <col min="4365" max="4365" width="6" bestFit="1" customWidth="1"/>
    <col min="4366" max="4366" width="5.42578125" bestFit="1" customWidth="1"/>
    <col min="4367" max="4367" width="6.42578125" bestFit="1" customWidth="1"/>
    <col min="4368" max="4368" width="4.42578125" bestFit="1" customWidth="1"/>
    <col min="4602" max="4602" width="29.85546875" bestFit="1" customWidth="1"/>
    <col min="4603" max="4603" width="5.28515625" bestFit="1" customWidth="1"/>
    <col min="4605" max="4605" width="6.5703125" bestFit="1" customWidth="1"/>
    <col min="4606" max="4606" width="6.5703125" customWidth="1"/>
    <col min="4607" max="4608" width="7.42578125" bestFit="1" customWidth="1"/>
    <col min="4609" max="4609" width="5.42578125" bestFit="1" customWidth="1"/>
    <col min="4610" max="4610" width="7.42578125" bestFit="1" customWidth="1"/>
    <col min="4611" max="4611" width="5.42578125" bestFit="1" customWidth="1"/>
    <col min="4612" max="4612" width="7.42578125" bestFit="1" customWidth="1"/>
    <col min="4613" max="4613" width="6.42578125" bestFit="1" customWidth="1"/>
    <col min="4614" max="4615" width="5.42578125" bestFit="1" customWidth="1"/>
    <col min="4616" max="4616" width="7.42578125" bestFit="1" customWidth="1"/>
    <col min="4617" max="4618" width="5.42578125" bestFit="1" customWidth="1"/>
    <col min="4619" max="4619" width="7" customWidth="1"/>
    <col min="4620" max="4620" width="4.85546875" bestFit="1" customWidth="1"/>
    <col min="4621" max="4621" width="6" bestFit="1" customWidth="1"/>
    <col min="4622" max="4622" width="5.42578125" bestFit="1" customWidth="1"/>
    <col min="4623" max="4623" width="6.42578125" bestFit="1" customWidth="1"/>
    <col min="4624" max="4624" width="4.42578125" bestFit="1" customWidth="1"/>
    <col min="4858" max="4858" width="29.85546875" bestFit="1" customWidth="1"/>
    <col min="4859" max="4859" width="5.28515625" bestFit="1" customWidth="1"/>
    <col min="4861" max="4861" width="6.5703125" bestFit="1" customWidth="1"/>
    <col min="4862" max="4862" width="6.5703125" customWidth="1"/>
    <col min="4863" max="4864" width="7.42578125" bestFit="1" customWidth="1"/>
    <col min="4865" max="4865" width="5.42578125" bestFit="1" customWidth="1"/>
    <col min="4866" max="4866" width="7.42578125" bestFit="1" customWidth="1"/>
    <col min="4867" max="4867" width="5.42578125" bestFit="1" customWidth="1"/>
    <col min="4868" max="4868" width="7.42578125" bestFit="1" customWidth="1"/>
    <col min="4869" max="4869" width="6.42578125" bestFit="1" customWidth="1"/>
    <col min="4870" max="4871" width="5.42578125" bestFit="1" customWidth="1"/>
    <col min="4872" max="4872" width="7.42578125" bestFit="1" customWidth="1"/>
    <col min="4873" max="4874" width="5.42578125" bestFit="1" customWidth="1"/>
    <col min="4875" max="4875" width="7" customWidth="1"/>
    <col min="4876" max="4876" width="4.85546875" bestFit="1" customWidth="1"/>
    <col min="4877" max="4877" width="6" bestFit="1" customWidth="1"/>
    <col min="4878" max="4878" width="5.42578125" bestFit="1" customWidth="1"/>
    <col min="4879" max="4879" width="6.42578125" bestFit="1" customWidth="1"/>
    <col min="4880" max="4880" width="4.42578125" bestFit="1" customWidth="1"/>
    <col min="5114" max="5114" width="29.85546875" bestFit="1" customWidth="1"/>
    <col min="5115" max="5115" width="5.28515625" bestFit="1" customWidth="1"/>
    <col min="5117" max="5117" width="6.5703125" bestFit="1" customWidth="1"/>
    <col min="5118" max="5118" width="6.5703125" customWidth="1"/>
    <col min="5119" max="5120" width="7.42578125" bestFit="1" customWidth="1"/>
    <col min="5121" max="5121" width="5.42578125" bestFit="1" customWidth="1"/>
    <col min="5122" max="5122" width="7.42578125" bestFit="1" customWidth="1"/>
    <col min="5123" max="5123" width="5.42578125" bestFit="1" customWidth="1"/>
    <col min="5124" max="5124" width="7.42578125" bestFit="1" customWidth="1"/>
    <col min="5125" max="5125" width="6.42578125" bestFit="1" customWidth="1"/>
    <col min="5126" max="5127" width="5.42578125" bestFit="1" customWidth="1"/>
    <col min="5128" max="5128" width="7.42578125" bestFit="1" customWidth="1"/>
    <col min="5129" max="5130" width="5.42578125" bestFit="1" customWidth="1"/>
    <col min="5131" max="5131" width="7" customWidth="1"/>
    <col min="5132" max="5132" width="4.85546875" bestFit="1" customWidth="1"/>
    <col min="5133" max="5133" width="6" bestFit="1" customWidth="1"/>
    <col min="5134" max="5134" width="5.42578125" bestFit="1" customWidth="1"/>
    <col min="5135" max="5135" width="6.42578125" bestFit="1" customWidth="1"/>
    <col min="5136" max="5136" width="4.42578125" bestFit="1" customWidth="1"/>
    <col min="5370" max="5370" width="29.85546875" bestFit="1" customWidth="1"/>
    <col min="5371" max="5371" width="5.28515625" bestFit="1" customWidth="1"/>
    <col min="5373" max="5373" width="6.5703125" bestFit="1" customWidth="1"/>
    <col min="5374" max="5374" width="6.5703125" customWidth="1"/>
    <col min="5375" max="5376" width="7.42578125" bestFit="1" customWidth="1"/>
    <col min="5377" max="5377" width="5.42578125" bestFit="1" customWidth="1"/>
    <col min="5378" max="5378" width="7.42578125" bestFit="1" customWidth="1"/>
    <col min="5379" max="5379" width="5.42578125" bestFit="1" customWidth="1"/>
    <col min="5380" max="5380" width="7.42578125" bestFit="1" customWidth="1"/>
    <col min="5381" max="5381" width="6.42578125" bestFit="1" customWidth="1"/>
    <col min="5382" max="5383" width="5.42578125" bestFit="1" customWidth="1"/>
    <col min="5384" max="5384" width="7.42578125" bestFit="1" customWidth="1"/>
    <col min="5385" max="5386" width="5.42578125" bestFit="1" customWidth="1"/>
    <col min="5387" max="5387" width="7" customWidth="1"/>
    <col min="5388" max="5388" width="4.85546875" bestFit="1" customWidth="1"/>
    <col min="5389" max="5389" width="6" bestFit="1" customWidth="1"/>
    <col min="5390" max="5390" width="5.42578125" bestFit="1" customWidth="1"/>
    <col min="5391" max="5391" width="6.42578125" bestFit="1" customWidth="1"/>
    <col min="5392" max="5392" width="4.42578125" bestFit="1" customWidth="1"/>
    <col min="5626" max="5626" width="29.85546875" bestFit="1" customWidth="1"/>
    <col min="5627" max="5627" width="5.28515625" bestFit="1" customWidth="1"/>
    <col min="5629" max="5629" width="6.5703125" bestFit="1" customWidth="1"/>
    <col min="5630" max="5630" width="6.5703125" customWidth="1"/>
    <col min="5631" max="5632" width="7.42578125" bestFit="1" customWidth="1"/>
    <col min="5633" max="5633" width="5.42578125" bestFit="1" customWidth="1"/>
    <col min="5634" max="5634" width="7.42578125" bestFit="1" customWidth="1"/>
    <col min="5635" max="5635" width="5.42578125" bestFit="1" customWidth="1"/>
    <col min="5636" max="5636" width="7.42578125" bestFit="1" customWidth="1"/>
    <col min="5637" max="5637" width="6.42578125" bestFit="1" customWidth="1"/>
    <col min="5638" max="5639" width="5.42578125" bestFit="1" customWidth="1"/>
    <col min="5640" max="5640" width="7.42578125" bestFit="1" customWidth="1"/>
    <col min="5641" max="5642" width="5.42578125" bestFit="1" customWidth="1"/>
    <col min="5643" max="5643" width="7" customWidth="1"/>
    <col min="5644" max="5644" width="4.85546875" bestFit="1" customWidth="1"/>
    <col min="5645" max="5645" width="6" bestFit="1" customWidth="1"/>
    <col min="5646" max="5646" width="5.42578125" bestFit="1" customWidth="1"/>
    <col min="5647" max="5647" width="6.42578125" bestFit="1" customWidth="1"/>
    <col min="5648" max="5648" width="4.42578125" bestFit="1" customWidth="1"/>
    <col min="5882" max="5882" width="29.85546875" bestFit="1" customWidth="1"/>
    <col min="5883" max="5883" width="5.28515625" bestFit="1" customWidth="1"/>
    <col min="5885" max="5885" width="6.5703125" bestFit="1" customWidth="1"/>
    <col min="5886" max="5886" width="6.5703125" customWidth="1"/>
    <col min="5887" max="5888" width="7.42578125" bestFit="1" customWidth="1"/>
    <col min="5889" max="5889" width="5.42578125" bestFit="1" customWidth="1"/>
    <col min="5890" max="5890" width="7.42578125" bestFit="1" customWidth="1"/>
    <col min="5891" max="5891" width="5.42578125" bestFit="1" customWidth="1"/>
    <col min="5892" max="5892" width="7.42578125" bestFit="1" customWidth="1"/>
    <col min="5893" max="5893" width="6.42578125" bestFit="1" customWidth="1"/>
    <col min="5894" max="5895" width="5.42578125" bestFit="1" customWidth="1"/>
    <col min="5896" max="5896" width="7.42578125" bestFit="1" customWidth="1"/>
    <col min="5897" max="5898" width="5.42578125" bestFit="1" customWidth="1"/>
    <col min="5899" max="5899" width="7" customWidth="1"/>
    <col min="5900" max="5900" width="4.85546875" bestFit="1" customWidth="1"/>
    <col min="5901" max="5901" width="6" bestFit="1" customWidth="1"/>
    <col min="5902" max="5902" width="5.42578125" bestFit="1" customWidth="1"/>
    <col min="5903" max="5903" width="6.42578125" bestFit="1" customWidth="1"/>
    <col min="5904" max="5904" width="4.42578125" bestFit="1" customWidth="1"/>
    <col min="6138" max="6138" width="29.85546875" bestFit="1" customWidth="1"/>
    <col min="6139" max="6139" width="5.28515625" bestFit="1" customWidth="1"/>
    <col min="6141" max="6141" width="6.5703125" bestFit="1" customWidth="1"/>
    <col min="6142" max="6142" width="6.5703125" customWidth="1"/>
    <col min="6143" max="6144" width="7.42578125" bestFit="1" customWidth="1"/>
    <col min="6145" max="6145" width="5.42578125" bestFit="1" customWidth="1"/>
    <col min="6146" max="6146" width="7.42578125" bestFit="1" customWidth="1"/>
    <col min="6147" max="6147" width="5.42578125" bestFit="1" customWidth="1"/>
    <col min="6148" max="6148" width="7.42578125" bestFit="1" customWidth="1"/>
    <col min="6149" max="6149" width="6.42578125" bestFit="1" customWidth="1"/>
    <col min="6150" max="6151" width="5.42578125" bestFit="1" customWidth="1"/>
    <col min="6152" max="6152" width="7.42578125" bestFit="1" customWidth="1"/>
    <col min="6153" max="6154" width="5.42578125" bestFit="1" customWidth="1"/>
    <col min="6155" max="6155" width="7" customWidth="1"/>
    <col min="6156" max="6156" width="4.85546875" bestFit="1" customWidth="1"/>
    <col min="6157" max="6157" width="6" bestFit="1" customWidth="1"/>
    <col min="6158" max="6158" width="5.42578125" bestFit="1" customWidth="1"/>
    <col min="6159" max="6159" width="6.42578125" bestFit="1" customWidth="1"/>
    <col min="6160" max="6160" width="4.42578125" bestFit="1" customWidth="1"/>
    <col min="6394" max="6394" width="29.85546875" bestFit="1" customWidth="1"/>
    <col min="6395" max="6395" width="5.28515625" bestFit="1" customWidth="1"/>
    <col min="6397" max="6397" width="6.5703125" bestFit="1" customWidth="1"/>
    <col min="6398" max="6398" width="6.5703125" customWidth="1"/>
    <col min="6399" max="6400" width="7.42578125" bestFit="1" customWidth="1"/>
    <col min="6401" max="6401" width="5.42578125" bestFit="1" customWidth="1"/>
    <col min="6402" max="6402" width="7.42578125" bestFit="1" customWidth="1"/>
    <col min="6403" max="6403" width="5.42578125" bestFit="1" customWidth="1"/>
    <col min="6404" max="6404" width="7.42578125" bestFit="1" customWidth="1"/>
    <col min="6405" max="6405" width="6.42578125" bestFit="1" customWidth="1"/>
    <col min="6406" max="6407" width="5.42578125" bestFit="1" customWidth="1"/>
    <col min="6408" max="6408" width="7.42578125" bestFit="1" customWidth="1"/>
    <col min="6409" max="6410" width="5.42578125" bestFit="1" customWidth="1"/>
    <col min="6411" max="6411" width="7" customWidth="1"/>
    <col min="6412" max="6412" width="4.85546875" bestFit="1" customWidth="1"/>
    <col min="6413" max="6413" width="6" bestFit="1" customWidth="1"/>
    <col min="6414" max="6414" width="5.42578125" bestFit="1" customWidth="1"/>
    <col min="6415" max="6415" width="6.42578125" bestFit="1" customWidth="1"/>
    <col min="6416" max="6416" width="4.42578125" bestFit="1" customWidth="1"/>
    <col min="6650" max="6650" width="29.85546875" bestFit="1" customWidth="1"/>
    <col min="6651" max="6651" width="5.28515625" bestFit="1" customWidth="1"/>
    <col min="6653" max="6653" width="6.5703125" bestFit="1" customWidth="1"/>
    <col min="6654" max="6654" width="6.5703125" customWidth="1"/>
    <col min="6655" max="6656" width="7.42578125" bestFit="1" customWidth="1"/>
    <col min="6657" max="6657" width="5.42578125" bestFit="1" customWidth="1"/>
    <col min="6658" max="6658" width="7.42578125" bestFit="1" customWidth="1"/>
    <col min="6659" max="6659" width="5.42578125" bestFit="1" customWidth="1"/>
    <col min="6660" max="6660" width="7.42578125" bestFit="1" customWidth="1"/>
    <col min="6661" max="6661" width="6.42578125" bestFit="1" customWidth="1"/>
    <col min="6662" max="6663" width="5.42578125" bestFit="1" customWidth="1"/>
    <col min="6664" max="6664" width="7.42578125" bestFit="1" customWidth="1"/>
    <col min="6665" max="6666" width="5.42578125" bestFit="1" customWidth="1"/>
    <col min="6667" max="6667" width="7" customWidth="1"/>
    <col min="6668" max="6668" width="4.85546875" bestFit="1" customWidth="1"/>
    <col min="6669" max="6669" width="6" bestFit="1" customWidth="1"/>
    <col min="6670" max="6670" width="5.42578125" bestFit="1" customWidth="1"/>
    <col min="6671" max="6671" width="6.42578125" bestFit="1" customWidth="1"/>
    <col min="6672" max="6672" width="4.42578125" bestFit="1" customWidth="1"/>
    <col min="6906" max="6906" width="29.85546875" bestFit="1" customWidth="1"/>
    <col min="6907" max="6907" width="5.28515625" bestFit="1" customWidth="1"/>
    <col min="6909" max="6909" width="6.5703125" bestFit="1" customWidth="1"/>
    <col min="6910" max="6910" width="6.5703125" customWidth="1"/>
    <col min="6911" max="6912" width="7.42578125" bestFit="1" customWidth="1"/>
    <col min="6913" max="6913" width="5.42578125" bestFit="1" customWidth="1"/>
    <col min="6914" max="6914" width="7.42578125" bestFit="1" customWidth="1"/>
    <col min="6915" max="6915" width="5.42578125" bestFit="1" customWidth="1"/>
    <col min="6916" max="6916" width="7.42578125" bestFit="1" customWidth="1"/>
    <col min="6917" max="6917" width="6.42578125" bestFit="1" customWidth="1"/>
    <col min="6918" max="6919" width="5.42578125" bestFit="1" customWidth="1"/>
    <col min="6920" max="6920" width="7.42578125" bestFit="1" customWidth="1"/>
    <col min="6921" max="6922" width="5.42578125" bestFit="1" customWidth="1"/>
    <col min="6923" max="6923" width="7" customWidth="1"/>
    <col min="6924" max="6924" width="4.85546875" bestFit="1" customWidth="1"/>
    <col min="6925" max="6925" width="6" bestFit="1" customWidth="1"/>
    <col min="6926" max="6926" width="5.42578125" bestFit="1" customWidth="1"/>
    <col min="6927" max="6927" width="6.42578125" bestFit="1" customWidth="1"/>
    <col min="6928" max="6928" width="4.42578125" bestFit="1" customWidth="1"/>
    <col min="7162" max="7162" width="29.85546875" bestFit="1" customWidth="1"/>
    <col min="7163" max="7163" width="5.28515625" bestFit="1" customWidth="1"/>
    <col min="7165" max="7165" width="6.5703125" bestFit="1" customWidth="1"/>
    <col min="7166" max="7166" width="6.5703125" customWidth="1"/>
    <col min="7167" max="7168" width="7.42578125" bestFit="1" customWidth="1"/>
    <col min="7169" max="7169" width="5.42578125" bestFit="1" customWidth="1"/>
    <col min="7170" max="7170" width="7.42578125" bestFit="1" customWidth="1"/>
    <col min="7171" max="7171" width="5.42578125" bestFit="1" customWidth="1"/>
    <col min="7172" max="7172" width="7.42578125" bestFit="1" customWidth="1"/>
    <col min="7173" max="7173" width="6.42578125" bestFit="1" customWidth="1"/>
    <col min="7174" max="7175" width="5.42578125" bestFit="1" customWidth="1"/>
    <col min="7176" max="7176" width="7.42578125" bestFit="1" customWidth="1"/>
    <col min="7177" max="7178" width="5.42578125" bestFit="1" customWidth="1"/>
    <col min="7179" max="7179" width="7" customWidth="1"/>
    <col min="7180" max="7180" width="4.85546875" bestFit="1" customWidth="1"/>
    <col min="7181" max="7181" width="6" bestFit="1" customWidth="1"/>
    <col min="7182" max="7182" width="5.42578125" bestFit="1" customWidth="1"/>
    <col min="7183" max="7183" width="6.42578125" bestFit="1" customWidth="1"/>
    <col min="7184" max="7184" width="4.42578125" bestFit="1" customWidth="1"/>
    <col min="7418" max="7418" width="29.85546875" bestFit="1" customWidth="1"/>
    <col min="7419" max="7419" width="5.28515625" bestFit="1" customWidth="1"/>
    <col min="7421" max="7421" width="6.5703125" bestFit="1" customWidth="1"/>
    <col min="7422" max="7422" width="6.5703125" customWidth="1"/>
    <col min="7423" max="7424" width="7.42578125" bestFit="1" customWidth="1"/>
    <col min="7425" max="7425" width="5.42578125" bestFit="1" customWidth="1"/>
    <col min="7426" max="7426" width="7.42578125" bestFit="1" customWidth="1"/>
    <col min="7427" max="7427" width="5.42578125" bestFit="1" customWidth="1"/>
    <col min="7428" max="7428" width="7.42578125" bestFit="1" customWidth="1"/>
    <col min="7429" max="7429" width="6.42578125" bestFit="1" customWidth="1"/>
    <col min="7430" max="7431" width="5.42578125" bestFit="1" customWidth="1"/>
    <col min="7432" max="7432" width="7.42578125" bestFit="1" customWidth="1"/>
    <col min="7433" max="7434" width="5.42578125" bestFit="1" customWidth="1"/>
    <col min="7435" max="7435" width="7" customWidth="1"/>
    <col min="7436" max="7436" width="4.85546875" bestFit="1" customWidth="1"/>
    <col min="7437" max="7437" width="6" bestFit="1" customWidth="1"/>
    <col min="7438" max="7438" width="5.42578125" bestFit="1" customWidth="1"/>
    <col min="7439" max="7439" width="6.42578125" bestFit="1" customWidth="1"/>
    <col min="7440" max="7440" width="4.42578125" bestFit="1" customWidth="1"/>
    <col min="7674" max="7674" width="29.85546875" bestFit="1" customWidth="1"/>
    <col min="7675" max="7675" width="5.28515625" bestFit="1" customWidth="1"/>
    <col min="7677" max="7677" width="6.5703125" bestFit="1" customWidth="1"/>
    <col min="7678" max="7678" width="6.5703125" customWidth="1"/>
    <col min="7679" max="7680" width="7.42578125" bestFit="1" customWidth="1"/>
    <col min="7681" max="7681" width="5.42578125" bestFit="1" customWidth="1"/>
    <col min="7682" max="7682" width="7.42578125" bestFit="1" customWidth="1"/>
    <col min="7683" max="7683" width="5.42578125" bestFit="1" customWidth="1"/>
    <col min="7684" max="7684" width="7.42578125" bestFit="1" customWidth="1"/>
    <col min="7685" max="7685" width="6.42578125" bestFit="1" customWidth="1"/>
    <col min="7686" max="7687" width="5.42578125" bestFit="1" customWidth="1"/>
    <col min="7688" max="7688" width="7.42578125" bestFit="1" customWidth="1"/>
    <col min="7689" max="7690" width="5.42578125" bestFit="1" customWidth="1"/>
    <col min="7691" max="7691" width="7" customWidth="1"/>
    <col min="7692" max="7692" width="4.85546875" bestFit="1" customWidth="1"/>
    <col min="7693" max="7693" width="6" bestFit="1" customWidth="1"/>
    <col min="7694" max="7694" width="5.42578125" bestFit="1" customWidth="1"/>
    <col min="7695" max="7695" width="6.42578125" bestFit="1" customWidth="1"/>
    <col min="7696" max="7696" width="4.42578125" bestFit="1" customWidth="1"/>
    <col min="7930" max="7930" width="29.85546875" bestFit="1" customWidth="1"/>
    <col min="7931" max="7931" width="5.28515625" bestFit="1" customWidth="1"/>
    <col min="7933" max="7933" width="6.5703125" bestFit="1" customWidth="1"/>
    <col min="7934" max="7934" width="6.5703125" customWidth="1"/>
    <col min="7935" max="7936" width="7.42578125" bestFit="1" customWidth="1"/>
    <col min="7937" max="7937" width="5.42578125" bestFit="1" customWidth="1"/>
    <col min="7938" max="7938" width="7.42578125" bestFit="1" customWidth="1"/>
    <col min="7939" max="7939" width="5.42578125" bestFit="1" customWidth="1"/>
    <col min="7940" max="7940" width="7.42578125" bestFit="1" customWidth="1"/>
    <col min="7941" max="7941" width="6.42578125" bestFit="1" customWidth="1"/>
    <col min="7942" max="7943" width="5.42578125" bestFit="1" customWidth="1"/>
    <col min="7944" max="7944" width="7.42578125" bestFit="1" customWidth="1"/>
    <col min="7945" max="7946" width="5.42578125" bestFit="1" customWidth="1"/>
    <col min="7947" max="7947" width="7" customWidth="1"/>
    <col min="7948" max="7948" width="4.85546875" bestFit="1" customWidth="1"/>
    <col min="7949" max="7949" width="6" bestFit="1" customWidth="1"/>
    <col min="7950" max="7950" width="5.42578125" bestFit="1" customWidth="1"/>
    <col min="7951" max="7951" width="6.42578125" bestFit="1" customWidth="1"/>
    <col min="7952" max="7952" width="4.42578125" bestFit="1" customWidth="1"/>
    <col min="8186" max="8186" width="29.85546875" bestFit="1" customWidth="1"/>
    <col min="8187" max="8187" width="5.28515625" bestFit="1" customWidth="1"/>
    <col min="8189" max="8189" width="6.5703125" bestFit="1" customWidth="1"/>
    <col min="8190" max="8190" width="6.5703125" customWidth="1"/>
    <col min="8191" max="8192" width="7.42578125" bestFit="1" customWidth="1"/>
    <col min="8193" max="8193" width="5.42578125" bestFit="1" customWidth="1"/>
    <col min="8194" max="8194" width="7.42578125" bestFit="1" customWidth="1"/>
    <col min="8195" max="8195" width="5.42578125" bestFit="1" customWidth="1"/>
    <col min="8196" max="8196" width="7.42578125" bestFit="1" customWidth="1"/>
    <col min="8197" max="8197" width="6.42578125" bestFit="1" customWidth="1"/>
    <col min="8198" max="8199" width="5.42578125" bestFit="1" customWidth="1"/>
    <col min="8200" max="8200" width="7.42578125" bestFit="1" customWidth="1"/>
    <col min="8201" max="8202" width="5.42578125" bestFit="1" customWidth="1"/>
    <col min="8203" max="8203" width="7" customWidth="1"/>
    <col min="8204" max="8204" width="4.85546875" bestFit="1" customWidth="1"/>
    <col min="8205" max="8205" width="6" bestFit="1" customWidth="1"/>
    <col min="8206" max="8206" width="5.42578125" bestFit="1" customWidth="1"/>
    <col min="8207" max="8207" width="6.42578125" bestFit="1" customWidth="1"/>
    <col min="8208" max="8208" width="4.42578125" bestFit="1" customWidth="1"/>
    <col min="8442" max="8442" width="29.85546875" bestFit="1" customWidth="1"/>
    <col min="8443" max="8443" width="5.28515625" bestFit="1" customWidth="1"/>
    <col min="8445" max="8445" width="6.5703125" bestFit="1" customWidth="1"/>
    <col min="8446" max="8446" width="6.5703125" customWidth="1"/>
    <col min="8447" max="8448" width="7.42578125" bestFit="1" customWidth="1"/>
    <col min="8449" max="8449" width="5.42578125" bestFit="1" customWidth="1"/>
    <col min="8450" max="8450" width="7.42578125" bestFit="1" customWidth="1"/>
    <col min="8451" max="8451" width="5.42578125" bestFit="1" customWidth="1"/>
    <col min="8452" max="8452" width="7.42578125" bestFit="1" customWidth="1"/>
    <col min="8453" max="8453" width="6.42578125" bestFit="1" customWidth="1"/>
    <col min="8454" max="8455" width="5.42578125" bestFit="1" customWidth="1"/>
    <col min="8456" max="8456" width="7.42578125" bestFit="1" customWidth="1"/>
    <col min="8457" max="8458" width="5.42578125" bestFit="1" customWidth="1"/>
    <col min="8459" max="8459" width="7" customWidth="1"/>
    <col min="8460" max="8460" width="4.85546875" bestFit="1" customWidth="1"/>
    <col min="8461" max="8461" width="6" bestFit="1" customWidth="1"/>
    <col min="8462" max="8462" width="5.42578125" bestFit="1" customWidth="1"/>
    <col min="8463" max="8463" width="6.42578125" bestFit="1" customWidth="1"/>
    <col min="8464" max="8464" width="4.42578125" bestFit="1" customWidth="1"/>
    <col min="8698" max="8698" width="29.85546875" bestFit="1" customWidth="1"/>
    <col min="8699" max="8699" width="5.28515625" bestFit="1" customWidth="1"/>
    <col min="8701" max="8701" width="6.5703125" bestFit="1" customWidth="1"/>
    <col min="8702" max="8702" width="6.5703125" customWidth="1"/>
    <col min="8703" max="8704" width="7.42578125" bestFit="1" customWidth="1"/>
    <col min="8705" max="8705" width="5.42578125" bestFit="1" customWidth="1"/>
    <col min="8706" max="8706" width="7.42578125" bestFit="1" customWidth="1"/>
    <col min="8707" max="8707" width="5.42578125" bestFit="1" customWidth="1"/>
    <col min="8708" max="8708" width="7.42578125" bestFit="1" customWidth="1"/>
    <col min="8709" max="8709" width="6.42578125" bestFit="1" customWidth="1"/>
    <col min="8710" max="8711" width="5.42578125" bestFit="1" customWidth="1"/>
    <col min="8712" max="8712" width="7.42578125" bestFit="1" customWidth="1"/>
    <col min="8713" max="8714" width="5.42578125" bestFit="1" customWidth="1"/>
    <col min="8715" max="8715" width="7" customWidth="1"/>
    <col min="8716" max="8716" width="4.85546875" bestFit="1" customWidth="1"/>
    <col min="8717" max="8717" width="6" bestFit="1" customWidth="1"/>
    <col min="8718" max="8718" width="5.42578125" bestFit="1" customWidth="1"/>
    <col min="8719" max="8719" width="6.42578125" bestFit="1" customWidth="1"/>
    <col min="8720" max="8720" width="4.42578125" bestFit="1" customWidth="1"/>
    <col min="8954" max="8954" width="29.85546875" bestFit="1" customWidth="1"/>
    <col min="8955" max="8955" width="5.28515625" bestFit="1" customWidth="1"/>
    <col min="8957" max="8957" width="6.5703125" bestFit="1" customWidth="1"/>
    <col min="8958" max="8958" width="6.5703125" customWidth="1"/>
    <col min="8959" max="8960" width="7.42578125" bestFit="1" customWidth="1"/>
    <col min="8961" max="8961" width="5.42578125" bestFit="1" customWidth="1"/>
    <col min="8962" max="8962" width="7.42578125" bestFit="1" customWidth="1"/>
    <col min="8963" max="8963" width="5.42578125" bestFit="1" customWidth="1"/>
    <col min="8964" max="8964" width="7.42578125" bestFit="1" customWidth="1"/>
    <col min="8965" max="8965" width="6.42578125" bestFit="1" customWidth="1"/>
    <col min="8966" max="8967" width="5.42578125" bestFit="1" customWidth="1"/>
    <col min="8968" max="8968" width="7.42578125" bestFit="1" customWidth="1"/>
    <col min="8969" max="8970" width="5.42578125" bestFit="1" customWidth="1"/>
    <col min="8971" max="8971" width="7" customWidth="1"/>
    <col min="8972" max="8972" width="4.85546875" bestFit="1" customWidth="1"/>
    <col min="8973" max="8973" width="6" bestFit="1" customWidth="1"/>
    <col min="8974" max="8974" width="5.42578125" bestFit="1" customWidth="1"/>
    <col min="8975" max="8975" width="6.42578125" bestFit="1" customWidth="1"/>
    <col min="8976" max="8976" width="4.42578125" bestFit="1" customWidth="1"/>
    <col min="9210" max="9210" width="29.85546875" bestFit="1" customWidth="1"/>
    <col min="9211" max="9211" width="5.28515625" bestFit="1" customWidth="1"/>
    <col min="9213" max="9213" width="6.5703125" bestFit="1" customWidth="1"/>
    <col min="9214" max="9214" width="6.5703125" customWidth="1"/>
    <col min="9215" max="9216" width="7.42578125" bestFit="1" customWidth="1"/>
    <col min="9217" max="9217" width="5.42578125" bestFit="1" customWidth="1"/>
    <col min="9218" max="9218" width="7.42578125" bestFit="1" customWidth="1"/>
    <col min="9219" max="9219" width="5.42578125" bestFit="1" customWidth="1"/>
    <col min="9220" max="9220" width="7.42578125" bestFit="1" customWidth="1"/>
    <col min="9221" max="9221" width="6.42578125" bestFit="1" customWidth="1"/>
    <col min="9222" max="9223" width="5.42578125" bestFit="1" customWidth="1"/>
    <col min="9224" max="9224" width="7.42578125" bestFit="1" customWidth="1"/>
    <col min="9225" max="9226" width="5.42578125" bestFit="1" customWidth="1"/>
    <col min="9227" max="9227" width="7" customWidth="1"/>
    <col min="9228" max="9228" width="4.85546875" bestFit="1" customWidth="1"/>
    <col min="9229" max="9229" width="6" bestFit="1" customWidth="1"/>
    <col min="9230" max="9230" width="5.42578125" bestFit="1" customWidth="1"/>
    <col min="9231" max="9231" width="6.42578125" bestFit="1" customWidth="1"/>
    <col min="9232" max="9232" width="4.42578125" bestFit="1" customWidth="1"/>
    <col min="9466" max="9466" width="29.85546875" bestFit="1" customWidth="1"/>
    <col min="9467" max="9467" width="5.28515625" bestFit="1" customWidth="1"/>
    <col min="9469" max="9469" width="6.5703125" bestFit="1" customWidth="1"/>
    <col min="9470" max="9470" width="6.5703125" customWidth="1"/>
    <col min="9471" max="9472" width="7.42578125" bestFit="1" customWidth="1"/>
    <col min="9473" max="9473" width="5.42578125" bestFit="1" customWidth="1"/>
    <col min="9474" max="9474" width="7.42578125" bestFit="1" customWidth="1"/>
    <col min="9475" max="9475" width="5.42578125" bestFit="1" customWidth="1"/>
    <col min="9476" max="9476" width="7.42578125" bestFit="1" customWidth="1"/>
    <col min="9477" max="9477" width="6.42578125" bestFit="1" customWidth="1"/>
    <col min="9478" max="9479" width="5.42578125" bestFit="1" customWidth="1"/>
    <col min="9480" max="9480" width="7.42578125" bestFit="1" customWidth="1"/>
    <col min="9481" max="9482" width="5.42578125" bestFit="1" customWidth="1"/>
    <col min="9483" max="9483" width="7" customWidth="1"/>
    <col min="9484" max="9484" width="4.85546875" bestFit="1" customWidth="1"/>
    <col min="9485" max="9485" width="6" bestFit="1" customWidth="1"/>
    <col min="9486" max="9486" width="5.42578125" bestFit="1" customWidth="1"/>
    <col min="9487" max="9487" width="6.42578125" bestFit="1" customWidth="1"/>
    <col min="9488" max="9488" width="4.42578125" bestFit="1" customWidth="1"/>
    <col min="9722" max="9722" width="29.85546875" bestFit="1" customWidth="1"/>
    <col min="9723" max="9723" width="5.28515625" bestFit="1" customWidth="1"/>
    <col min="9725" max="9725" width="6.5703125" bestFit="1" customWidth="1"/>
    <col min="9726" max="9726" width="6.5703125" customWidth="1"/>
    <col min="9727" max="9728" width="7.42578125" bestFit="1" customWidth="1"/>
    <col min="9729" max="9729" width="5.42578125" bestFit="1" customWidth="1"/>
    <col min="9730" max="9730" width="7.42578125" bestFit="1" customWidth="1"/>
    <col min="9731" max="9731" width="5.42578125" bestFit="1" customWidth="1"/>
    <col min="9732" max="9732" width="7.42578125" bestFit="1" customWidth="1"/>
    <col min="9733" max="9733" width="6.42578125" bestFit="1" customWidth="1"/>
    <col min="9734" max="9735" width="5.42578125" bestFit="1" customWidth="1"/>
    <col min="9736" max="9736" width="7.42578125" bestFit="1" customWidth="1"/>
    <col min="9737" max="9738" width="5.42578125" bestFit="1" customWidth="1"/>
    <col min="9739" max="9739" width="7" customWidth="1"/>
    <col min="9740" max="9740" width="4.85546875" bestFit="1" customWidth="1"/>
    <col min="9741" max="9741" width="6" bestFit="1" customWidth="1"/>
    <col min="9742" max="9742" width="5.42578125" bestFit="1" customWidth="1"/>
    <col min="9743" max="9743" width="6.42578125" bestFit="1" customWidth="1"/>
    <col min="9744" max="9744" width="4.42578125" bestFit="1" customWidth="1"/>
    <col min="9978" max="9978" width="29.85546875" bestFit="1" customWidth="1"/>
    <col min="9979" max="9979" width="5.28515625" bestFit="1" customWidth="1"/>
    <col min="9981" max="9981" width="6.5703125" bestFit="1" customWidth="1"/>
    <col min="9982" max="9982" width="6.5703125" customWidth="1"/>
    <col min="9983" max="9984" width="7.42578125" bestFit="1" customWidth="1"/>
    <col min="9985" max="9985" width="5.42578125" bestFit="1" customWidth="1"/>
    <col min="9986" max="9986" width="7.42578125" bestFit="1" customWidth="1"/>
    <col min="9987" max="9987" width="5.42578125" bestFit="1" customWidth="1"/>
    <col min="9988" max="9988" width="7.42578125" bestFit="1" customWidth="1"/>
    <col min="9989" max="9989" width="6.42578125" bestFit="1" customWidth="1"/>
    <col min="9990" max="9991" width="5.42578125" bestFit="1" customWidth="1"/>
    <col min="9992" max="9992" width="7.42578125" bestFit="1" customWidth="1"/>
    <col min="9993" max="9994" width="5.42578125" bestFit="1" customWidth="1"/>
    <col min="9995" max="9995" width="7" customWidth="1"/>
    <col min="9996" max="9996" width="4.85546875" bestFit="1" customWidth="1"/>
    <col min="9997" max="9997" width="6" bestFit="1" customWidth="1"/>
    <col min="9998" max="9998" width="5.42578125" bestFit="1" customWidth="1"/>
    <col min="9999" max="9999" width="6.42578125" bestFit="1" customWidth="1"/>
    <col min="10000" max="10000" width="4.42578125" bestFit="1" customWidth="1"/>
    <col min="10234" max="10234" width="29.85546875" bestFit="1" customWidth="1"/>
    <col min="10235" max="10235" width="5.28515625" bestFit="1" customWidth="1"/>
    <col min="10237" max="10237" width="6.5703125" bestFit="1" customWidth="1"/>
    <col min="10238" max="10238" width="6.5703125" customWidth="1"/>
    <col min="10239" max="10240" width="7.42578125" bestFit="1" customWidth="1"/>
    <col min="10241" max="10241" width="5.42578125" bestFit="1" customWidth="1"/>
    <col min="10242" max="10242" width="7.42578125" bestFit="1" customWidth="1"/>
    <col min="10243" max="10243" width="5.42578125" bestFit="1" customWidth="1"/>
    <col min="10244" max="10244" width="7.42578125" bestFit="1" customWidth="1"/>
    <col min="10245" max="10245" width="6.42578125" bestFit="1" customWidth="1"/>
    <col min="10246" max="10247" width="5.42578125" bestFit="1" customWidth="1"/>
    <col min="10248" max="10248" width="7.42578125" bestFit="1" customWidth="1"/>
    <col min="10249" max="10250" width="5.42578125" bestFit="1" customWidth="1"/>
    <col min="10251" max="10251" width="7" customWidth="1"/>
    <col min="10252" max="10252" width="4.85546875" bestFit="1" customWidth="1"/>
    <col min="10253" max="10253" width="6" bestFit="1" customWidth="1"/>
    <col min="10254" max="10254" width="5.42578125" bestFit="1" customWidth="1"/>
    <col min="10255" max="10255" width="6.42578125" bestFit="1" customWidth="1"/>
    <col min="10256" max="10256" width="4.42578125" bestFit="1" customWidth="1"/>
    <col min="10490" max="10490" width="29.85546875" bestFit="1" customWidth="1"/>
    <col min="10491" max="10491" width="5.28515625" bestFit="1" customWidth="1"/>
    <col min="10493" max="10493" width="6.5703125" bestFit="1" customWidth="1"/>
    <col min="10494" max="10494" width="6.5703125" customWidth="1"/>
    <col min="10495" max="10496" width="7.42578125" bestFit="1" customWidth="1"/>
    <col min="10497" max="10497" width="5.42578125" bestFit="1" customWidth="1"/>
    <col min="10498" max="10498" width="7.42578125" bestFit="1" customWidth="1"/>
    <col min="10499" max="10499" width="5.42578125" bestFit="1" customWidth="1"/>
    <col min="10500" max="10500" width="7.42578125" bestFit="1" customWidth="1"/>
    <col min="10501" max="10501" width="6.42578125" bestFit="1" customWidth="1"/>
    <col min="10502" max="10503" width="5.42578125" bestFit="1" customWidth="1"/>
    <col min="10504" max="10504" width="7.42578125" bestFit="1" customWidth="1"/>
    <col min="10505" max="10506" width="5.42578125" bestFit="1" customWidth="1"/>
    <col min="10507" max="10507" width="7" customWidth="1"/>
    <col min="10508" max="10508" width="4.85546875" bestFit="1" customWidth="1"/>
    <col min="10509" max="10509" width="6" bestFit="1" customWidth="1"/>
    <col min="10510" max="10510" width="5.42578125" bestFit="1" customWidth="1"/>
    <col min="10511" max="10511" width="6.42578125" bestFit="1" customWidth="1"/>
    <col min="10512" max="10512" width="4.42578125" bestFit="1" customWidth="1"/>
    <col min="10746" max="10746" width="29.85546875" bestFit="1" customWidth="1"/>
    <col min="10747" max="10747" width="5.28515625" bestFit="1" customWidth="1"/>
    <col min="10749" max="10749" width="6.5703125" bestFit="1" customWidth="1"/>
    <col min="10750" max="10750" width="6.5703125" customWidth="1"/>
    <col min="10751" max="10752" width="7.42578125" bestFit="1" customWidth="1"/>
    <col min="10753" max="10753" width="5.42578125" bestFit="1" customWidth="1"/>
    <col min="10754" max="10754" width="7.42578125" bestFit="1" customWidth="1"/>
    <col min="10755" max="10755" width="5.42578125" bestFit="1" customWidth="1"/>
    <col min="10756" max="10756" width="7.42578125" bestFit="1" customWidth="1"/>
    <col min="10757" max="10757" width="6.42578125" bestFit="1" customWidth="1"/>
    <col min="10758" max="10759" width="5.42578125" bestFit="1" customWidth="1"/>
    <col min="10760" max="10760" width="7.42578125" bestFit="1" customWidth="1"/>
    <col min="10761" max="10762" width="5.42578125" bestFit="1" customWidth="1"/>
    <col min="10763" max="10763" width="7" customWidth="1"/>
    <col min="10764" max="10764" width="4.85546875" bestFit="1" customWidth="1"/>
    <col min="10765" max="10765" width="6" bestFit="1" customWidth="1"/>
    <col min="10766" max="10766" width="5.42578125" bestFit="1" customWidth="1"/>
    <col min="10767" max="10767" width="6.42578125" bestFit="1" customWidth="1"/>
    <col min="10768" max="10768" width="4.42578125" bestFit="1" customWidth="1"/>
    <col min="11002" max="11002" width="29.85546875" bestFit="1" customWidth="1"/>
    <col min="11003" max="11003" width="5.28515625" bestFit="1" customWidth="1"/>
    <col min="11005" max="11005" width="6.5703125" bestFit="1" customWidth="1"/>
    <col min="11006" max="11006" width="6.5703125" customWidth="1"/>
    <col min="11007" max="11008" width="7.42578125" bestFit="1" customWidth="1"/>
    <col min="11009" max="11009" width="5.42578125" bestFit="1" customWidth="1"/>
    <col min="11010" max="11010" width="7.42578125" bestFit="1" customWidth="1"/>
    <col min="11011" max="11011" width="5.42578125" bestFit="1" customWidth="1"/>
    <col min="11012" max="11012" width="7.42578125" bestFit="1" customWidth="1"/>
    <col min="11013" max="11013" width="6.42578125" bestFit="1" customWidth="1"/>
    <col min="11014" max="11015" width="5.42578125" bestFit="1" customWidth="1"/>
    <col min="11016" max="11016" width="7.42578125" bestFit="1" customWidth="1"/>
    <col min="11017" max="11018" width="5.42578125" bestFit="1" customWidth="1"/>
    <col min="11019" max="11019" width="7" customWidth="1"/>
    <col min="11020" max="11020" width="4.85546875" bestFit="1" customWidth="1"/>
    <col min="11021" max="11021" width="6" bestFit="1" customWidth="1"/>
    <col min="11022" max="11022" width="5.42578125" bestFit="1" customWidth="1"/>
    <col min="11023" max="11023" width="6.42578125" bestFit="1" customWidth="1"/>
    <col min="11024" max="11024" width="4.42578125" bestFit="1" customWidth="1"/>
    <col min="11258" max="11258" width="29.85546875" bestFit="1" customWidth="1"/>
    <col min="11259" max="11259" width="5.28515625" bestFit="1" customWidth="1"/>
    <col min="11261" max="11261" width="6.5703125" bestFit="1" customWidth="1"/>
    <col min="11262" max="11262" width="6.5703125" customWidth="1"/>
    <col min="11263" max="11264" width="7.42578125" bestFit="1" customWidth="1"/>
    <col min="11265" max="11265" width="5.42578125" bestFit="1" customWidth="1"/>
    <col min="11266" max="11266" width="7.42578125" bestFit="1" customWidth="1"/>
    <col min="11267" max="11267" width="5.42578125" bestFit="1" customWidth="1"/>
    <col min="11268" max="11268" width="7.42578125" bestFit="1" customWidth="1"/>
    <col min="11269" max="11269" width="6.42578125" bestFit="1" customWidth="1"/>
    <col min="11270" max="11271" width="5.42578125" bestFit="1" customWidth="1"/>
    <col min="11272" max="11272" width="7.42578125" bestFit="1" customWidth="1"/>
    <col min="11273" max="11274" width="5.42578125" bestFit="1" customWidth="1"/>
    <col min="11275" max="11275" width="7" customWidth="1"/>
    <col min="11276" max="11276" width="4.85546875" bestFit="1" customWidth="1"/>
    <col min="11277" max="11277" width="6" bestFit="1" customWidth="1"/>
    <col min="11278" max="11278" width="5.42578125" bestFit="1" customWidth="1"/>
    <col min="11279" max="11279" width="6.42578125" bestFit="1" customWidth="1"/>
    <col min="11280" max="11280" width="4.42578125" bestFit="1" customWidth="1"/>
    <col min="11514" max="11514" width="29.85546875" bestFit="1" customWidth="1"/>
    <col min="11515" max="11515" width="5.28515625" bestFit="1" customWidth="1"/>
    <col min="11517" max="11517" width="6.5703125" bestFit="1" customWidth="1"/>
    <col min="11518" max="11518" width="6.5703125" customWidth="1"/>
    <col min="11519" max="11520" width="7.42578125" bestFit="1" customWidth="1"/>
    <col min="11521" max="11521" width="5.42578125" bestFit="1" customWidth="1"/>
    <col min="11522" max="11522" width="7.42578125" bestFit="1" customWidth="1"/>
    <col min="11523" max="11523" width="5.42578125" bestFit="1" customWidth="1"/>
    <col min="11524" max="11524" width="7.42578125" bestFit="1" customWidth="1"/>
    <col min="11525" max="11525" width="6.42578125" bestFit="1" customWidth="1"/>
    <col min="11526" max="11527" width="5.42578125" bestFit="1" customWidth="1"/>
    <col min="11528" max="11528" width="7.42578125" bestFit="1" customWidth="1"/>
    <col min="11529" max="11530" width="5.42578125" bestFit="1" customWidth="1"/>
    <col min="11531" max="11531" width="7" customWidth="1"/>
    <col min="11532" max="11532" width="4.85546875" bestFit="1" customWidth="1"/>
    <col min="11533" max="11533" width="6" bestFit="1" customWidth="1"/>
    <col min="11534" max="11534" width="5.42578125" bestFit="1" customWidth="1"/>
    <col min="11535" max="11535" width="6.42578125" bestFit="1" customWidth="1"/>
    <col min="11536" max="11536" width="4.42578125" bestFit="1" customWidth="1"/>
    <col min="11770" max="11770" width="29.85546875" bestFit="1" customWidth="1"/>
    <col min="11771" max="11771" width="5.28515625" bestFit="1" customWidth="1"/>
    <col min="11773" max="11773" width="6.5703125" bestFit="1" customWidth="1"/>
    <col min="11774" max="11774" width="6.5703125" customWidth="1"/>
    <col min="11775" max="11776" width="7.42578125" bestFit="1" customWidth="1"/>
    <col min="11777" max="11777" width="5.42578125" bestFit="1" customWidth="1"/>
    <col min="11778" max="11778" width="7.42578125" bestFit="1" customWidth="1"/>
    <col min="11779" max="11779" width="5.42578125" bestFit="1" customWidth="1"/>
    <col min="11780" max="11780" width="7.42578125" bestFit="1" customWidth="1"/>
    <col min="11781" max="11781" width="6.42578125" bestFit="1" customWidth="1"/>
    <col min="11782" max="11783" width="5.42578125" bestFit="1" customWidth="1"/>
    <col min="11784" max="11784" width="7.42578125" bestFit="1" customWidth="1"/>
    <col min="11785" max="11786" width="5.42578125" bestFit="1" customWidth="1"/>
    <col min="11787" max="11787" width="7" customWidth="1"/>
    <col min="11788" max="11788" width="4.85546875" bestFit="1" customWidth="1"/>
    <col min="11789" max="11789" width="6" bestFit="1" customWidth="1"/>
    <col min="11790" max="11790" width="5.42578125" bestFit="1" customWidth="1"/>
    <col min="11791" max="11791" width="6.42578125" bestFit="1" customWidth="1"/>
    <col min="11792" max="11792" width="4.42578125" bestFit="1" customWidth="1"/>
    <col min="12026" max="12026" width="29.85546875" bestFit="1" customWidth="1"/>
    <col min="12027" max="12027" width="5.28515625" bestFit="1" customWidth="1"/>
    <col min="12029" max="12029" width="6.5703125" bestFit="1" customWidth="1"/>
    <col min="12030" max="12030" width="6.5703125" customWidth="1"/>
    <col min="12031" max="12032" width="7.42578125" bestFit="1" customWidth="1"/>
    <col min="12033" max="12033" width="5.42578125" bestFit="1" customWidth="1"/>
    <col min="12034" max="12034" width="7.42578125" bestFit="1" customWidth="1"/>
    <col min="12035" max="12035" width="5.42578125" bestFit="1" customWidth="1"/>
    <col min="12036" max="12036" width="7.42578125" bestFit="1" customWidth="1"/>
    <col min="12037" max="12037" width="6.42578125" bestFit="1" customWidth="1"/>
    <col min="12038" max="12039" width="5.42578125" bestFit="1" customWidth="1"/>
    <col min="12040" max="12040" width="7.42578125" bestFit="1" customWidth="1"/>
    <col min="12041" max="12042" width="5.42578125" bestFit="1" customWidth="1"/>
    <col min="12043" max="12043" width="7" customWidth="1"/>
    <col min="12044" max="12044" width="4.85546875" bestFit="1" customWidth="1"/>
    <col min="12045" max="12045" width="6" bestFit="1" customWidth="1"/>
    <col min="12046" max="12046" width="5.42578125" bestFit="1" customWidth="1"/>
    <col min="12047" max="12047" width="6.42578125" bestFit="1" customWidth="1"/>
    <col min="12048" max="12048" width="4.42578125" bestFit="1" customWidth="1"/>
    <col min="12282" max="12282" width="29.85546875" bestFit="1" customWidth="1"/>
    <col min="12283" max="12283" width="5.28515625" bestFit="1" customWidth="1"/>
    <col min="12285" max="12285" width="6.5703125" bestFit="1" customWidth="1"/>
    <col min="12286" max="12286" width="6.5703125" customWidth="1"/>
    <col min="12287" max="12288" width="7.42578125" bestFit="1" customWidth="1"/>
    <col min="12289" max="12289" width="5.42578125" bestFit="1" customWidth="1"/>
    <col min="12290" max="12290" width="7.42578125" bestFit="1" customWidth="1"/>
    <col min="12291" max="12291" width="5.42578125" bestFit="1" customWidth="1"/>
    <col min="12292" max="12292" width="7.42578125" bestFit="1" customWidth="1"/>
    <col min="12293" max="12293" width="6.42578125" bestFit="1" customWidth="1"/>
    <col min="12294" max="12295" width="5.42578125" bestFit="1" customWidth="1"/>
    <col min="12296" max="12296" width="7.42578125" bestFit="1" customWidth="1"/>
    <col min="12297" max="12298" width="5.42578125" bestFit="1" customWidth="1"/>
    <col min="12299" max="12299" width="7" customWidth="1"/>
    <col min="12300" max="12300" width="4.85546875" bestFit="1" customWidth="1"/>
    <col min="12301" max="12301" width="6" bestFit="1" customWidth="1"/>
    <col min="12302" max="12302" width="5.42578125" bestFit="1" customWidth="1"/>
    <col min="12303" max="12303" width="6.42578125" bestFit="1" customWidth="1"/>
    <col min="12304" max="12304" width="4.42578125" bestFit="1" customWidth="1"/>
    <col min="12538" max="12538" width="29.85546875" bestFit="1" customWidth="1"/>
    <col min="12539" max="12539" width="5.28515625" bestFit="1" customWidth="1"/>
    <col min="12541" max="12541" width="6.5703125" bestFit="1" customWidth="1"/>
    <col min="12542" max="12542" width="6.5703125" customWidth="1"/>
    <col min="12543" max="12544" width="7.42578125" bestFit="1" customWidth="1"/>
    <col min="12545" max="12545" width="5.42578125" bestFit="1" customWidth="1"/>
    <col min="12546" max="12546" width="7.42578125" bestFit="1" customWidth="1"/>
    <col min="12547" max="12547" width="5.42578125" bestFit="1" customWidth="1"/>
    <col min="12548" max="12548" width="7.42578125" bestFit="1" customWidth="1"/>
    <col min="12549" max="12549" width="6.42578125" bestFit="1" customWidth="1"/>
    <col min="12550" max="12551" width="5.42578125" bestFit="1" customWidth="1"/>
    <col min="12552" max="12552" width="7.42578125" bestFit="1" customWidth="1"/>
    <col min="12553" max="12554" width="5.42578125" bestFit="1" customWidth="1"/>
    <col min="12555" max="12555" width="7" customWidth="1"/>
    <col min="12556" max="12556" width="4.85546875" bestFit="1" customWidth="1"/>
    <col min="12557" max="12557" width="6" bestFit="1" customWidth="1"/>
    <col min="12558" max="12558" width="5.42578125" bestFit="1" customWidth="1"/>
    <col min="12559" max="12559" width="6.42578125" bestFit="1" customWidth="1"/>
    <col min="12560" max="12560" width="4.42578125" bestFit="1" customWidth="1"/>
    <col min="12794" max="12794" width="29.85546875" bestFit="1" customWidth="1"/>
    <col min="12795" max="12795" width="5.28515625" bestFit="1" customWidth="1"/>
    <col min="12797" max="12797" width="6.5703125" bestFit="1" customWidth="1"/>
    <col min="12798" max="12798" width="6.5703125" customWidth="1"/>
    <col min="12799" max="12800" width="7.42578125" bestFit="1" customWidth="1"/>
    <col min="12801" max="12801" width="5.42578125" bestFit="1" customWidth="1"/>
    <col min="12802" max="12802" width="7.42578125" bestFit="1" customWidth="1"/>
    <col min="12803" max="12803" width="5.42578125" bestFit="1" customWidth="1"/>
    <col min="12804" max="12804" width="7.42578125" bestFit="1" customWidth="1"/>
    <col min="12805" max="12805" width="6.42578125" bestFit="1" customWidth="1"/>
    <col min="12806" max="12807" width="5.42578125" bestFit="1" customWidth="1"/>
    <col min="12808" max="12808" width="7.42578125" bestFit="1" customWidth="1"/>
    <col min="12809" max="12810" width="5.42578125" bestFit="1" customWidth="1"/>
    <col min="12811" max="12811" width="7" customWidth="1"/>
    <col min="12812" max="12812" width="4.85546875" bestFit="1" customWidth="1"/>
    <col min="12813" max="12813" width="6" bestFit="1" customWidth="1"/>
    <col min="12814" max="12814" width="5.42578125" bestFit="1" customWidth="1"/>
    <col min="12815" max="12815" width="6.42578125" bestFit="1" customWidth="1"/>
    <col min="12816" max="12816" width="4.42578125" bestFit="1" customWidth="1"/>
    <col min="13050" max="13050" width="29.85546875" bestFit="1" customWidth="1"/>
    <col min="13051" max="13051" width="5.28515625" bestFit="1" customWidth="1"/>
    <col min="13053" max="13053" width="6.5703125" bestFit="1" customWidth="1"/>
    <col min="13054" max="13054" width="6.5703125" customWidth="1"/>
    <col min="13055" max="13056" width="7.42578125" bestFit="1" customWidth="1"/>
    <col min="13057" max="13057" width="5.42578125" bestFit="1" customWidth="1"/>
    <col min="13058" max="13058" width="7.42578125" bestFit="1" customWidth="1"/>
    <col min="13059" max="13059" width="5.42578125" bestFit="1" customWidth="1"/>
    <col min="13060" max="13060" width="7.42578125" bestFit="1" customWidth="1"/>
    <col min="13061" max="13061" width="6.42578125" bestFit="1" customWidth="1"/>
    <col min="13062" max="13063" width="5.42578125" bestFit="1" customWidth="1"/>
    <col min="13064" max="13064" width="7.42578125" bestFit="1" customWidth="1"/>
    <col min="13065" max="13066" width="5.42578125" bestFit="1" customWidth="1"/>
    <col min="13067" max="13067" width="7" customWidth="1"/>
    <col min="13068" max="13068" width="4.85546875" bestFit="1" customWidth="1"/>
    <col min="13069" max="13069" width="6" bestFit="1" customWidth="1"/>
    <col min="13070" max="13070" width="5.42578125" bestFit="1" customWidth="1"/>
    <col min="13071" max="13071" width="6.42578125" bestFit="1" customWidth="1"/>
    <col min="13072" max="13072" width="4.42578125" bestFit="1" customWidth="1"/>
    <col min="13306" max="13306" width="29.85546875" bestFit="1" customWidth="1"/>
    <col min="13307" max="13307" width="5.28515625" bestFit="1" customWidth="1"/>
    <col min="13309" max="13309" width="6.5703125" bestFit="1" customWidth="1"/>
    <col min="13310" max="13310" width="6.5703125" customWidth="1"/>
    <col min="13311" max="13312" width="7.42578125" bestFit="1" customWidth="1"/>
    <col min="13313" max="13313" width="5.42578125" bestFit="1" customWidth="1"/>
    <col min="13314" max="13314" width="7.42578125" bestFit="1" customWidth="1"/>
    <col min="13315" max="13315" width="5.42578125" bestFit="1" customWidth="1"/>
    <col min="13316" max="13316" width="7.42578125" bestFit="1" customWidth="1"/>
    <col min="13317" max="13317" width="6.42578125" bestFit="1" customWidth="1"/>
    <col min="13318" max="13319" width="5.42578125" bestFit="1" customWidth="1"/>
    <col min="13320" max="13320" width="7.42578125" bestFit="1" customWidth="1"/>
    <col min="13321" max="13322" width="5.42578125" bestFit="1" customWidth="1"/>
    <col min="13323" max="13323" width="7" customWidth="1"/>
    <col min="13324" max="13324" width="4.85546875" bestFit="1" customWidth="1"/>
    <col min="13325" max="13325" width="6" bestFit="1" customWidth="1"/>
    <col min="13326" max="13326" width="5.42578125" bestFit="1" customWidth="1"/>
    <col min="13327" max="13327" width="6.42578125" bestFit="1" customWidth="1"/>
    <col min="13328" max="13328" width="4.42578125" bestFit="1" customWidth="1"/>
    <col min="13562" max="13562" width="29.85546875" bestFit="1" customWidth="1"/>
    <col min="13563" max="13563" width="5.28515625" bestFit="1" customWidth="1"/>
    <col min="13565" max="13565" width="6.5703125" bestFit="1" customWidth="1"/>
    <col min="13566" max="13566" width="6.5703125" customWidth="1"/>
    <col min="13567" max="13568" width="7.42578125" bestFit="1" customWidth="1"/>
    <col min="13569" max="13569" width="5.42578125" bestFit="1" customWidth="1"/>
    <col min="13570" max="13570" width="7.42578125" bestFit="1" customWidth="1"/>
    <col min="13571" max="13571" width="5.42578125" bestFit="1" customWidth="1"/>
    <col min="13572" max="13572" width="7.42578125" bestFit="1" customWidth="1"/>
    <col min="13573" max="13573" width="6.42578125" bestFit="1" customWidth="1"/>
    <col min="13574" max="13575" width="5.42578125" bestFit="1" customWidth="1"/>
    <col min="13576" max="13576" width="7.42578125" bestFit="1" customWidth="1"/>
    <col min="13577" max="13578" width="5.42578125" bestFit="1" customWidth="1"/>
    <col min="13579" max="13579" width="7" customWidth="1"/>
    <col min="13580" max="13580" width="4.85546875" bestFit="1" customWidth="1"/>
    <col min="13581" max="13581" width="6" bestFit="1" customWidth="1"/>
    <col min="13582" max="13582" width="5.42578125" bestFit="1" customWidth="1"/>
    <col min="13583" max="13583" width="6.42578125" bestFit="1" customWidth="1"/>
    <col min="13584" max="13584" width="4.42578125" bestFit="1" customWidth="1"/>
    <col min="13818" max="13818" width="29.85546875" bestFit="1" customWidth="1"/>
    <col min="13819" max="13819" width="5.28515625" bestFit="1" customWidth="1"/>
    <col min="13821" max="13821" width="6.5703125" bestFit="1" customWidth="1"/>
    <col min="13822" max="13822" width="6.5703125" customWidth="1"/>
    <col min="13823" max="13824" width="7.42578125" bestFit="1" customWidth="1"/>
    <col min="13825" max="13825" width="5.42578125" bestFit="1" customWidth="1"/>
    <col min="13826" max="13826" width="7.42578125" bestFit="1" customWidth="1"/>
    <col min="13827" max="13827" width="5.42578125" bestFit="1" customWidth="1"/>
    <col min="13828" max="13828" width="7.42578125" bestFit="1" customWidth="1"/>
    <col min="13829" max="13829" width="6.42578125" bestFit="1" customWidth="1"/>
    <col min="13830" max="13831" width="5.42578125" bestFit="1" customWidth="1"/>
    <col min="13832" max="13832" width="7.42578125" bestFit="1" customWidth="1"/>
    <col min="13833" max="13834" width="5.42578125" bestFit="1" customWidth="1"/>
    <col min="13835" max="13835" width="7" customWidth="1"/>
    <col min="13836" max="13836" width="4.85546875" bestFit="1" customWidth="1"/>
    <col min="13837" max="13837" width="6" bestFit="1" customWidth="1"/>
    <col min="13838" max="13838" width="5.42578125" bestFit="1" customWidth="1"/>
    <col min="13839" max="13839" width="6.42578125" bestFit="1" customWidth="1"/>
    <col min="13840" max="13840" width="4.42578125" bestFit="1" customWidth="1"/>
    <col min="14074" max="14074" width="29.85546875" bestFit="1" customWidth="1"/>
    <col min="14075" max="14075" width="5.28515625" bestFit="1" customWidth="1"/>
    <col min="14077" max="14077" width="6.5703125" bestFit="1" customWidth="1"/>
    <col min="14078" max="14078" width="6.5703125" customWidth="1"/>
    <col min="14079" max="14080" width="7.42578125" bestFit="1" customWidth="1"/>
    <col min="14081" max="14081" width="5.42578125" bestFit="1" customWidth="1"/>
    <col min="14082" max="14082" width="7.42578125" bestFit="1" customWidth="1"/>
    <col min="14083" max="14083" width="5.42578125" bestFit="1" customWidth="1"/>
    <col min="14084" max="14084" width="7.42578125" bestFit="1" customWidth="1"/>
    <col min="14085" max="14085" width="6.42578125" bestFit="1" customWidth="1"/>
    <col min="14086" max="14087" width="5.42578125" bestFit="1" customWidth="1"/>
    <col min="14088" max="14088" width="7.42578125" bestFit="1" customWidth="1"/>
    <col min="14089" max="14090" width="5.42578125" bestFit="1" customWidth="1"/>
    <col min="14091" max="14091" width="7" customWidth="1"/>
    <col min="14092" max="14092" width="4.85546875" bestFit="1" customWidth="1"/>
    <col min="14093" max="14093" width="6" bestFit="1" customWidth="1"/>
    <col min="14094" max="14094" width="5.42578125" bestFit="1" customWidth="1"/>
    <col min="14095" max="14095" width="6.42578125" bestFit="1" customWidth="1"/>
    <col min="14096" max="14096" width="4.42578125" bestFit="1" customWidth="1"/>
    <col min="14330" max="14330" width="29.85546875" bestFit="1" customWidth="1"/>
    <col min="14331" max="14331" width="5.28515625" bestFit="1" customWidth="1"/>
    <col min="14333" max="14333" width="6.5703125" bestFit="1" customWidth="1"/>
    <col min="14334" max="14334" width="6.5703125" customWidth="1"/>
    <col min="14335" max="14336" width="7.42578125" bestFit="1" customWidth="1"/>
    <col min="14337" max="14337" width="5.42578125" bestFit="1" customWidth="1"/>
    <col min="14338" max="14338" width="7.42578125" bestFit="1" customWidth="1"/>
    <col min="14339" max="14339" width="5.42578125" bestFit="1" customWidth="1"/>
    <col min="14340" max="14340" width="7.42578125" bestFit="1" customWidth="1"/>
    <col min="14341" max="14341" width="6.42578125" bestFit="1" customWidth="1"/>
    <col min="14342" max="14343" width="5.42578125" bestFit="1" customWidth="1"/>
    <col min="14344" max="14344" width="7.42578125" bestFit="1" customWidth="1"/>
    <col min="14345" max="14346" width="5.42578125" bestFit="1" customWidth="1"/>
    <col min="14347" max="14347" width="7" customWidth="1"/>
    <col min="14348" max="14348" width="4.85546875" bestFit="1" customWidth="1"/>
    <col min="14349" max="14349" width="6" bestFit="1" customWidth="1"/>
    <col min="14350" max="14350" width="5.42578125" bestFit="1" customWidth="1"/>
    <col min="14351" max="14351" width="6.42578125" bestFit="1" customWidth="1"/>
    <col min="14352" max="14352" width="4.42578125" bestFit="1" customWidth="1"/>
    <col min="14586" max="14586" width="29.85546875" bestFit="1" customWidth="1"/>
    <col min="14587" max="14587" width="5.28515625" bestFit="1" customWidth="1"/>
    <col min="14589" max="14589" width="6.5703125" bestFit="1" customWidth="1"/>
    <col min="14590" max="14590" width="6.5703125" customWidth="1"/>
    <col min="14591" max="14592" width="7.42578125" bestFit="1" customWidth="1"/>
    <col min="14593" max="14593" width="5.42578125" bestFit="1" customWidth="1"/>
    <col min="14594" max="14594" width="7.42578125" bestFit="1" customWidth="1"/>
    <col min="14595" max="14595" width="5.42578125" bestFit="1" customWidth="1"/>
    <col min="14596" max="14596" width="7.42578125" bestFit="1" customWidth="1"/>
    <col min="14597" max="14597" width="6.42578125" bestFit="1" customWidth="1"/>
    <col min="14598" max="14599" width="5.42578125" bestFit="1" customWidth="1"/>
    <col min="14600" max="14600" width="7.42578125" bestFit="1" customWidth="1"/>
    <col min="14601" max="14602" width="5.42578125" bestFit="1" customWidth="1"/>
    <col min="14603" max="14603" width="7" customWidth="1"/>
    <col min="14604" max="14604" width="4.85546875" bestFit="1" customWidth="1"/>
    <col min="14605" max="14605" width="6" bestFit="1" customWidth="1"/>
    <col min="14606" max="14606" width="5.42578125" bestFit="1" customWidth="1"/>
    <col min="14607" max="14607" width="6.42578125" bestFit="1" customWidth="1"/>
    <col min="14608" max="14608" width="4.42578125" bestFit="1" customWidth="1"/>
    <col min="14842" max="14842" width="29.85546875" bestFit="1" customWidth="1"/>
    <col min="14843" max="14843" width="5.28515625" bestFit="1" customWidth="1"/>
    <col min="14845" max="14845" width="6.5703125" bestFit="1" customWidth="1"/>
    <col min="14846" max="14846" width="6.5703125" customWidth="1"/>
    <col min="14847" max="14848" width="7.42578125" bestFit="1" customWidth="1"/>
    <col min="14849" max="14849" width="5.42578125" bestFit="1" customWidth="1"/>
    <col min="14850" max="14850" width="7.42578125" bestFit="1" customWidth="1"/>
    <col min="14851" max="14851" width="5.42578125" bestFit="1" customWidth="1"/>
    <col min="14852" max="14852" width="7.42578125" bestFit="1" customWidth="1"/>
    <col min="14853" max="14853" width="6.42578125" bestFit="1" customWidth="1"/>
    <col min="14854" max="14855" width="5.42578125" bestFit="1" customWidth="1"/>
    <col min="14856" max="14856" width="7.42578125" bestFit="1" customWidth="1"/>
    <col min="14857" max="14858" width="5.42578125" bestFit="1" customWidth="1"/>
    <col min="14859" max="14859" width="7" customWidth="1"/>
    <col min="14860" max="14860" width="4.85546875" bestFit="1" customWidth="1"/>
    <col min="14861" max="14861" width="6" bestFit="1" customWidth="1"/>
    <col min="14862" max="14862" width="5.42578125" bestFit="1" customWidth="1"/>
    <col min="14863" max="14863" width="6.42578125" bestFit="1" customWidth="1"/>
    <col min="14864" max="14864" width="4.42578125" bestFit="1" customWidth="1"/>
    <col min="15098" max="15098" width="29.85546875" bestFit="1" customWidth="1"/>
    <col min="15099" max="15099" width="5.28515625" bestFit="1" customWidth="1"/>
    <col min="15101" max="15101" width="6.5703125" bestFit="1" customWidth="1"/>
    <col min="15102" max="15102" width="6.5703125" customWidth="1"/>
    <col min="15103" max="15104" width="7.42578125" bestFit="1" customWidth="1"/>
    <col min="15105" max="15105" width="5.42578125" bestFit="1" customWidth="1"/>
    <col min="15106" max="15106" width="7.42578125" bestFit="1" customWidth="1"/>
    <col min="15107" max="15107" width="5.42578125" bestFit="1" customWidth="1"/>
    <col min="15108" max="15108" width="7.42578125" bestFit="1" customWidth="1"/>
    <col min="15109" max="15109" width="6.42578125" bestFit="1" customWidth="1"/>
    <col min="15110" max="15111" width="5.42578125" bestFit="1" customWidth="1"/>
    <col min="15112" max="15112" width="7.42578125" bestFit="1" customWidth="1"/>
    <col min="15113" max="15114" width="5.42578125" bestFit="1" customWidth="1"/>
    <col min="15115" max="15115" width="7" customWidth="1"/>
    <col min="15116" max="15116" width="4.85546875" bestFit="1" customWidth="1"/>
    <col min="15117" max="15117" width="6" bestFit="1" customWidth="1"/>
    <col min="15118" max="15118" width="5.42578125" bestFit="1" customWidth="1"/>
    <col min="15119" max="15119" width="6.42578125" bestFit="1" customWidth="1"/>
    <col min="15120" max="15120" width="4.42578125" bestFit="1" customWidth="1"/>
    <col min="15354" max="15354" width="29.85546875" bestFit="1" customWidth="1"/>
    <col min="15355" max="15355" width="5.28515625" bestFit="1" customWidth="1"/>
    <col min="15357" max="15357" width="6.5703125" bestFit="1" customWidth="1"/>
    <col min="15358" max="15358" width="6.5703125" customWidth="1"/>
    <col min="15359" max="15360" width="7.42578125" bestFit="1" customWidth="1"/>
    <col min="15361" max="15361" width="5.42578125" bestFit="1" customWidth="1"/>
    <col min="15362" max="15362" width="7.42578125" bestFit="1" customWidth="1"/>
    <col min="15363" max="15363" width="5.42578125" bestFit="1" customWidth="1"/>
    <col min="15364" max="15364" width="7.42578125" bestFit="1" customWidth="1"/>
    <col min="15365" max="15365" width="6.42578125" bestFit="1" customWidth="1"/>
    <col min="15366" max="15367" width="5.42578125" bestFit="1" customWidth="1"/>
    <col min="15368" max="15368" width="7.42578125" bestFit="1" customWidth="1"/>
    <col min="15369" max="15370" width="5.42578125" bestFit="1" customWidth="1"/>
    <col min="15371" max="15371" width="7" customWidth="1"/>
    <col min="15372" max="15372" width="4.85546875" bestFit="1" customWidth="1"/>
    <col min="15373" max="15373" width="6" bestFit="1" customWidth="1"/>
    <col min="15374" max="15374" width="5.42578125" bestFit="1" customWidth="1"/>
    <col min="15375" max="15375" width="6.42578125" bestFit="1" customWidth="1"/>
    <col min="15376" max="15376" width="4.42578125" bestFit="1" customWidth="1"/>
    <col min="15610" max="15610" width="29.85546875" bestFit="1" customWidth="1"/>
    <col min="15611" max="15611" width="5.28515625" bestFit="1" customWidth="1"/>
    <col min="15613" max="15613" width="6.5703125" bestFit="1" customWidth="1"/>
    <col min="15614" max="15614" width="6.5703125" customWidth="1"/>
    <col min="15615" max="15616" width="7.42578125" bestFit="1" customWidth="1"/>
    <col min="15617" max="15617" width="5.42578125" bestFit="1" customWidth="1"/>
    <col min="15618" max="15618" width="7.42578125" bestFit="1" customWidth="1"/>
    <col min="15619" max="15619" width="5.42578125" bestFit="1" customWidth="1"/>
    <col min="15620" max="15620" width="7.42578125" bestFit="1" customWidth="1"/>
    <col min="15621" max="15621" width="6.42578125" bestFit="1" customWidth="1"/>
    <col min="15622" max="15623" width="5.42578125" bestFit="1" customWidth="1"/>
    <col min="15624" max="15624" width="7.42578125" bestFit="1" customWidth="1"/>
    <col min="15625" max="15626" width="5.42578125" bestFit="1" customWidth="1"/>
    <col min="15627" max="15627" width="7" customWidth="1"/>
    <col min="15628" max="15628" width="4.85546875" bestFit="1" customWidth="1"/>
    <col min="15629" max="15629" width="6" bestFit="1" customWidth="1"/>
    <col min="15630" max="15630" width="5.42578125" bestFit="1" customWidth="1"/>
    <col min="15631" max="15631" width="6.42578125" bestFit="1" customWidth="1"/>
    <col min="15632" max="15632" width="4.42578125" bestFit="1" customWidth="1"/>
    <col min="15866" max="15866" width="29.85546875" bestFit="1" customWidth="1"/>
    <col min="15867" max="15867" width="5.28515625" bestFit="1" customWidth="1"/>
    <col min="15869" max="15869" width="6.5703125" bestFit="1" customWidth="1"/>
    <col min="15870" max="15870" width="6.5703125" customWidth="1"/>
    <col min="15871" max="15872" width="7.42578125" bestFit="1" customWidth="1"/>
    <col min="15873" max="15873" width="5.42578125" bestFit="1" customWidth="1"/>
    <col min="15874" max="15874" width="7.42578125" bestFit="1" customWidth="1"/>
    <col min="15875" max="15875" width="5.42578125" bestFit="1" customWidth="1"/>
    <col min="15876" max="15876" width="7.42578125" bestFit="1" customWidth="1"/>
    <col min="15877" max="15877" width="6.42578125" bestFit="1" customWidth="1"/>
    <col min="15878" max="15879" width="5.42578125" bestFit="1" customWidth="1"/>
    <col min="15880" max="15880" width="7.42578125" bestFit="1" customWidth="1"/>
    <col min="15881" max="15882" width="5.42578125" bestFit="1" customWidth="1"/>
    <col min="15883" max="15883" width="7" customWidth="1"/>
    <col min="15884" max="15884" width="4.85546875" bestFit="1" customWidth="1"/>
    <col min="15885" max="15885" width="6" bestFit="1" customWidth="1"/>
    <col min="15886" max="15886" width="5.42578125" bestFit="1" customWidth="1"/>
    <col min="15887" max="15887" width="6.42578125" bestFit="1" customWidth="1"/>
    <col min="15888" max="15888" width="4.42578125" bestFit="1" customWidth="1"/>
    <col min="16122" max="16122" width="29.85546875" bestFit="1" customWidth="1"/>
    <col min="16123" max="16123" width="5.28515625" bestFit="1" customWidth="1"/>
    <col min="16125" max="16125" width="6.5703125" bestFit="1" customWidth="1"/>
    <col min="16126" max="16126" width="6.5703125" customWidth="1"/>
    <col min="16127" max="16128" width="7.42578125" bestFit="1" customWidth="1"/>
    <col min="16129" max="16129" width="5.42578125" bestFit="1" customWidth="1"/>
    <col min="16130" max="16130" width="7.42578125" bestFit="1" customWidth="1"/>
    <col min="16131" max="16131" width="5.42578125" bestFit="1" customWidth="1"/>
    <col min="16132" max="16132" width="7.42578125" bestFit="1" customWidth="1"/>
    <col min="16133" max="16133" width="6.42578125" bestFit="1" customWidth="1"/>
    <col min="16134" max="16135" width="5.42578125" bestFit="1" customWidth="1"/>
    <col min="16136" max="16136" width="7.42578125" bestFit="1" customWidth="1"/>
    <col min="16137" max="16138" width="5.42578125" bestFit="1" customWidth="1"/>
    <col min="16139" max="16139" width="7" customWidth="1"/>
    <col min="16140" max="16140" width="4.85546875" bestFit="1" customWidth="1"/>
    <col min="16141" max="16141" width="6" bestFit="1" customWidth="1"/>
    <col min="16142" max="16142" width="5.42578125" bestFit="1" customWidth="1"/>
    <col min="16143" max="16143" width="6.42578125" bestFit="1" customWidth="1"/>
    <col min="16144" max="16144" width="4.42578125" bestFit="1" customWidth="1"/>
  </cols>
  <sheetData>
    <row r="1" spans="1:16">
      <c r="A1" s="1"/>
      <c r="B1" s="1"/>
      <c r="C1" s="1"/>
      <c r="D1" s="1"/>
      <c r="E1" s="1"/>
      <c r="F1" s="1"/>
      <c r="G1" s="2"/>
      <c r="H1" s="3"/>
      <c r="I1" s="3"/>
      <c r="J1" s="3"/>
      <c r="K1" s="3"/>
      <c r="L1" s="3"/>
      <c r="M1" s="3"/>
      <c r="N1" s="3"/>
      <c r="O1" s="1"/>
      <c r="P1" s="1"/>
    </row>
    <row r="2" spans="1:16">
      <c r="A2" s="123" t="s">
        <v>73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</row>
    <row r="4" spans="1:16" s="8" customFormat="1" ht="205.5">
      <c r="A4" s="5" t="s">
        <v>0</v>
      </c>
      <c r="B4" s="6" t="s">
        <v>1</v>
      </c>
      <c r="C4" s="81" t="s">
        <v>2</v>
      </c>
      <c r="D4" s="110" t="s">
        <v>3</v>
      </c>
      <c r="E4" s="96" t="s">
        <v>69</v>
      </c>
      <c r="F4" s="88" t="s">
        <v>53</v>
      </c>
      <c r="G4" s="110" t="s">
        <v>4</v>
      </c>
      <c r="H4" s="96" t="s">
        <v>76</v>
      </c>
      <c r="I4" s="96" t="s">
        <v>8</v>
      </c>
      <c r="J4" s="6" t="s">
        <v>9</v>
      </c>
      <c r="K4" s="6" t="s">
        <v>10</v>
      </c>
      <c r="L4" s="7" t="s">
        <v>12</v>
      </c>
      <c r="M4" s="7" t="s">
        <v>13</v>
      </c>
      <c r="N4" s="6" t="s">
        <v>14</v>
      </c>
      <c r="O4" s="7" t="s">
        <v>16</v>
      </c>
      <c r="P4" s="7" t="s">
        <v>17</v>
      </c>
    </row>
    <row r="5" spans="1:16" s="12" customFormat="1" ht="13.5" thickBot="1">
      <c r="A5" s="9" t="s">
        <v>18</v>
      </c>
      <c r="B5" s="10"/>
      <c r="C5" s="82"/>
      <c r="D5" s="111"/>
      <c r="E5" s="97">
        <v>3500</v>
      </c>
      <c r="F5" s="89">
        <v>3223</v>
      </c>
      <c r="G5" s="116"/>
      <c r="H5" s="103">
        <v>4500</v>
      </c>
      <c r="I5" s="103">
        <v>5500</v>
      </c>
      <c r="J5" s="11">
        <v>5502</v>
      </c>
      <c r="K5" s="11">
        <v>5503</v>
      </c>
      <c r="L5" s="11">
        <v>5512</v>
      </c>
      <c r="M5" s="11">
        <v>5514</v>
      </c>
      <c r="N5" s="11">
        <v>5515</v>
      </c>
      <c r="O5" s="11">
        <v>5525</v>
      </c>
      <c r="P5" s="11">
        <v>5540</v>
      </c>
    </row>
    <row r="6" spans="1:16" ht="15.75" thickBot="1">
      <c r="A6" s="18" t="s">
        <v>21</v>
      </c>
      <c r="B6" s="23" t="s">
        <v>20</v>
      </c>
      <c r="C6" s="83">
        <v>23</v>
      </c>
      <c r="D6" s="112">
        <f t="shared" ref="D6" si="0">SUM(F6:F6)</f>
        <v>0</v>
      </c>
      <c r="E6" s="98"/>
      <c r="F6" s="90"/>
      <c r="G6" s="117">
        <f>SUM(H6:P6)</f>
        <v>0</v>
      </c>
      <c r="H6" s="104"/>
      <c r="I6" s="104"/>
      <c r="J6" s="20"/>
      <c r="K6" s="20"/>
      <c r="L6" s="20"/>
      <c r="M6" s="20">
        <v>-400</v>
      </c>
      <c r="N6" s="20">
        <v>400</v>
      </c>
      <c r="O6" s="20"/>
      <c r="P6" s="20"/>
    </row>
    <row r="7" spans="1:16" s="25" customFormat="1" ht="13.5" thickBot="1">
      <c r="A7" s="13" t="s">
        <v>70</v>
      </c>
      <c r="B7" s="14" t="s">
        <v>58</v>
      </c>
      <c r="C7" s="84">
        <v>25</v>
      </c>
      <c r="D7" s="112">
        <f>SUM(E7:F7)</f>
        <v>0</v>
      </c>
      <c r="E7" s="98">
        <v>-7516</v>
      </c>
      <c r="F7" s="91">
        <v>7516</v>
      </c>
      <c r="G7" s="117">
        <f t="shared" ref="G7:G17" si="1">SUM(H7:P7)</f>
        <v>0</v>
      </c>
      <c r="H7" s="105"/>
      <c r="I7" s="105"/>
      <c r="J7" s="16"/>
      <c r="K7" s="16"/>
      <c r="L7" s="16"/>
      <c r="M7" s="16"/>
      <c r="N7" s="16"/>
      <c r="O7" s="16"/>
      <c r="P7" s="16"/>
    </row>
    <row r="8" spans="1:16" s="25" customFormat="1" ht="13.5" thickBot="1">
      <c r="A8" s="13" t="s">
        <v>75</v>
      </c>
      <c r="B8" s="14" t="s">
        <v>23</v>
      </c>
      <c r="C8" s="84">
        <v>21</v>
      </c>
      <c r="D8" s="112">
        <f t="shared" ref="D8:D10" si="2">SUM(E8:F8)</f>
        <v>0</v>
      </c>
      <c r="E8" s="98"/>
      <c r="F8" s="91"/>
      <c r="G8" s="117">
        <f t="shared" si="1"/>
        <v>0</v>
      </c>
      <c r="H8" s="105">
        <f>SUM(H9:H10)</f>
        <v>0</v>
      </c>
      <c r="I8" s="105">
        <f t="shared" ref="I8:P8" si="3">SUM(I9:I10)</f>
        <v>0</v>
      </c>
      <c r="J8" s="105">
        <f t="shared" si="3"/>
        <v>0</v>
      </c>
      <c r="K8" s="105">
        <f t="shared" si="3"/>
        <v>0</v>
      </c>
      <c r="L8" s="105">
        <f t="shared" si="3"/>
        <v>0</v>
      </c>
      <c r="M8" s="105">
        <f t="shared" si="3"/>
        <v>0</v>
      </c>
      <c r="N8" s="105">
        <f t="shared" si="3"/>
        <v>0</v>
      </c>
      <c r="O8" s="105">
        <f t="shared" si="3"/>
        <v>0</v>
      </c>
      <c r="P8" s="105">
        <f t="shared" si="3"/>
        <v>0</v>
      </c>
    </row>
    <row r="9" spans="1:16" s="25" customFormat="1" ht="12.75">
      <c r="A9" s="127" t="s">
        <v>77</v>
      </c>
      <c r="B9" s="128"/>
      <c r="C9" s="129"/>
      <c r="D9" s="113">
        <f t="shared" si="2"/>
        <v>0</v>
      </c>
      <c r="E9" s="130"/>
      <c r="F9" s="131"/>
      <c r="G9" s="118">
        <f t="shared" si="1"/>
        <v>-75000</v>
      </c>
      <c r="H9" s="132">
        <v>-75000</v>
      </c>
      <c r="I9" s="132"/>
      <c r="J9" s="133"/>
      <c r="K9" s="133"/>
      <c r="L9" s="133"/>
      <c r="M9" s="133"/>
      <c r="N9" s="133"/>
      <c r="O9" s="133"/>
      <c r="P9" s="133"/>
    </row>
    <row r="10" spans="1:16" s="25" customFormat="1" ht="13.5" thickBot="1">
      <c r="A10" s="134" t="s">
        <v>78</v>
      </c>
      <c r="B10" s="135"/>
      <c r="C10" s="136"/>
      <c r="D10" s="115">
        <f t="shared" si="2"/>
        <v>0</v>
      </c>
      <c r="E10" s="137"/>
      <c r="F10" s="138"/>
      <c r="G10" s="120">
        <f t="shared" si="1"/>
        <v>75000</v>
      </c>
      <c r="H10" s="139">
        <v>75000</v>
      </c>
      <c r="I10" s="139"/>
      <c r="J10" s="140"/>
      <c r="K10" s="140"/>
      <c r="L10" s="140"/>
      <c r="M10" s="140"/>
      <c r="N10" s="140"/>
      <c r="O10" s="140"/>
      <c r="P10" s="140"/>
    </row>
    <row r="11" spans="1:16" s="25" customFormat="1" ht="13.5" thickBot="1">
      <c r="A11" s="80" t="s">
        <v>71</v>
      </c>
      <c r="B11" s="14"/>
      <c r="C11" s="84"/>
      <c r="D11" s="112">
        <f t="shared" ref="D11:D18" si="4">SUM(E11:F11)</f>
        <v>0</v>
      </c>
      <c r="E11" s="99"/>
      <c r="F11" s="91"/>
      <c r="G11" s="117">
        <f t="shared" si="1"/>
        <v>0</v>
      </c>
      <c r="H11" s="106">
        <f t="shared" ref="H11:P11" si="5">SUM(H12:H17)</f>
        <v>0</v>
      </c>
      <c r="I11" s="106">
        <f t="shared" ref="I11" si="6">SUM(I12:I17)</f>
        <v>-3000</v>
      </c>
      <c r="J11" s="17">
        <f t="shared" si="5"/>
        <v>12000</v>
      </c>
      <c r="K11" s="17">
        <f t="shared" si="5"/>
        <v>-540</v>
      </c>
      <c r="L11" s="17">
        <f t="shared" si="5"/>
        <v>-9400</v>
      </c>
      <c r="M11" s="17">
        <f t="shared" si="5"/>
        <v>2940</v>
      </c>
      <c r="N11" s="17">
        <f t="shared" si="5"/>
        <v>0</v>
      </c>
      <c r="O11" s="17">
        <f t="shared" si="5"/>
        <v>10000</v>
      </c>
      <c r="P11" s="17">
        <f t="shared" si="5"/>
        <v>-12000</v>
      </c>
    </row>
    <row r="12" spans="1:16">
      <c r="A12" s="36" t="s">
        <v>29</v>
      </c>
      <c r="B12" s="37" t="s">
        <v>30</v>
      </c>
      <c r="C12" s="85">
        <v>21</v>
      </c>
      <c r="D12" s="113">
        <f t="shared" si="4"/>
        <v>0</v>
      </c>
      <c r="E12" s="100"/>
      <c r="F12" s="92"/>
      <c r="G12" s="118">
        <f t="shared" si="1"/>
        <v>0</v>
      </c>
      <c r="H12" s="107"/>
      <c r="I12" s="107">
        <v>6000</v>
      </c>
      <c r="J12" s="38"/>
      <c r="K12" s="38"/>
      <c r="L12" s="38">
        <v>-6000</v>
      </c>
      <c r="M12" s="38"/>
      <c r="N12" s="38"/>
      <c r="O12" s="38"/>
      <c r="P12" s="39"/>
    </row>
    <row r="13" spans="1:16">
      <c r="A13" s="40" t="s">
        <v>31</v>
      </c>
      <c r="B13" s="41" t="s">
        <v>30</v>
      </c>
      <c r="C13" s="86">
        <v>21</v>
      </c>
      <c r="D13" s="114">
        <f t="shared" si="4"/>
        <v>0</v>
      </c>
      <c r="E13" s="101"/>
      <c r="F13" s="93"/>
      <c r="G13" s="119">
        <f t="shared" si="1"/>
        <v>0</v>
      </c>
      <c r="H13" s="108"/>
      <c r="I13" s="108">
        <v>540</v>
      </c>
      <c r="J13" s="42"/>
      <c r="K13" s="42">
        <v>-540</v>
      </c>
      <c r="L13" s="42"/>
      <c r="M13" s="42"/>
      <c r="N13" s="42"/>
      <c r="O13" s="42"/>
      <c r="P13" s="43"/>
    </row>
    <row r="14" spans="1:16">
      <c r="A14" s="40" t="s">
        <v>32</v>
      </c>
      <c r="B14" s="41" t="s">
        <v>33</v>
      </c>
      <c r="C14" s="86">
        <v>21</v>
      </c>
      <c r="D14" s="114">
        <f t="shared" si="4"/>
        <v>0</v>
      </c>
      <c r="E14" s="101"/>
      <c r="F14" s="93"/>
      <c r="G14" s="119">
        <f t="shared" si="1"/>
        <v>0</v>
      </c>
      <c r="H14" s="108"/>
      <c r="I14" s="108"/>
      <c r="J14" s="42">
        <v>12000</v>
      </c>
      <c r="K14" s="42"/>
      <c r="L14" s="42"/>
      <c r="M14" s="42"/>
      <c r="N14" s="42"/>
      <c r="O14" s="42"/>
      <c r="P14" s="43">
        <v>-12000</v>
      </c>
    </row>
    <row r="15" spans="1:16">
      <c r="A15" s="40" t="s">
        <v>34</v>
      </c>
      <c r="B15" s="41" t="s">
        <v>35</v>
      </c>
      <c r="C15" s="86">
        <v>21</v>
      </c>
      <c r="D15" s="114">
        <f t="shared" si="4"/>
        <v>0</v>
      </c>
      <c r="E15" s="101"/>
      <c r="F15" s="93"/>
      <c r="G15" s="119">
        <f t="shared" si="1"/>
        <v>0</v>
      </c>
      <c r="H15" s="108"/>
      <c r="I15" s="108">
        <v>460</v>
      </c>
      <c r="J15" s="42"/>
      <c r="K15" s="42"/>
      <c r="L15" s="42">
        <v>-1900</v>
      </c>
      <c r="M15" s="42">
        <v>1440</v>
      </c>
      <c r="N15" s="42"/>
      <c r="O15" s="42"/>
      <c r="P15" s="43"/>
    </row>
    <row r="16" spans="1:16">
      <c r="A16" s="40" t="s">
        <v>36</v>
      </c>
      <c r="B16" s="41" t="s">
        <v>37</v>
      </c>
      <c r="C16" s="86">
        <v>21</v>
      </c>
      <c r="D16" s="114">
        <f t="shared" si="4"/>
        <v>0</v>
      </c>
      <c r="E16" s="101"/>
      <c r="F16" s="93"/>
      <c r="G16" s="119">
        <f t="shared" si="1"/>
        <v>0</v>
      </c>
      <c r="H16" s="108"/>
      <c r="I16" s="108"/>
      <c r="J16" s="42"/>
      <c r="K16" s="42"/>
      <c r="L16" s="42">
        <v>-1500</v>
      </c>
      <c r="M16" s="42">
        <v>1500</v>
      </c>
      <c r="N16" s="42"/>
      <c r="O16" s="42"/>
      <c r="P16" s="43"/>
    </row>
    <row r="17" spans="1:16" ht="15.75" thickBot="1">
      <c r="A17" s="44" t="s">
        <v>38</v>
      </c>
      <c r="B17" s="45" t="s">
        <v>39</v>
      </c>
      <c r="C17" s="87">
        <v>21</v>
      </c>
      <c r="D17" s="115">
        <f t="shared" si="4"/>
        <v>0</v>
      </c>
      <c r="E17" s="102"/>
      <c r="F17" s="94"/>
      <c r="G17" s="120">
        <f t="shared" si="1"/>
        <v>0</v>
      </c>
      <c r="H17" s="109"/>
      <c r="I17" s="109">
        <v>-10000</v>
      </c>
      <c r="J17" s="46"/>
      <c r="K17" s="46"/>
      <c r="L17" s="46"/>
      <c r="M17" s="46"/>
      <c r="N17" s="46"/>
      <c r="O17" s="46">
        <v>10000</v>
      </c>
      <c r="P17" s="47"/>
    </row>
    <row r="18" spans="1:16" ht="15.75" thickBot="1">
      <c r="A18" s="26" t="s">
        <v>25</v>
      </c>
      <c r="B18" s="19"/>
      <c r="C18" s="83"/>
      <c r="D18" s="112">
        <f t="shared" si="4"/>
        <v>0</v>
      </c>
      <c r="E18" s="99">
        <f>SUM(E11,E7,E6)</f>
        <v>-7516</v>
      </c>
      <c r="F18" s="95">
        <f t="shared" ref="F18:P18" si="7">SUM(F11,F7,F6)</f>
        <v>7516</v>
      </c>
      <c r="G18" s="112">
        <f t="shared" si="7"/>
        <v>0</v>
      </c>
      <c r="H18" s="99">
        <f t="shared" si="7"/>
        <v>0</v>
      </c>
      <c r="I18" s="99">
        <f t="shared" ref="I18" si="8">SUM(I11,I7,I6)</f>
        <v>-3000</v>
      </c>
      <c r="J18" s="15">
        <f t="shared" si="7"/>
        <v>12000</v>
      </c>
      <c r="K18" s="15">
        <f t="shared" si="7"/>
        <v>-540</v>
      </c>
      <c r="L18" s="15">
        <f t="shared" si="7"/>
        <v>-9400</v>
      </c>
      <c r="M18" s="15">
        <f t="shared" si="7"/>
        <v>2540</v>
      </c>
      <c r="N18" s="15">
        <f t="shared" si="7"/>
        <v>400</v>
      </c>
      <c r="O18" s="15">
        <f t="shared" si="7"/>
        <v>10000</v>
      </c>
      <c r="P18" s="15">
        <f t="shared" si="7"/>
        <v>-12000</v>
      </c>
    </row>
    <row r="19" spans="1:16" ht="34.5" customHeight="1">
      <c r="A19" s="121" t="s">
        <v>72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</row>
    <row r="20" spans="1:16">
      <c r="A20" s="28"/>
      <c r="B20" s="27"/>
      <c r="C20" s="27"/>
      <c r="D20" s="27"/>
      <c r="E20" s="27"/>
      <c r="F20" s="27"/>
      <c r="G20" s="29"/>
      <c r="H20" s="30"/>
      <c r="I20" s="30"/>
      <c r="J20" s="30"/>
      <c r="K20" s="30"/>
      <c r="L20" s="30"/>
      <c r="M20" s="30"/>
      <c r="N20" s="30"/>
      <c r="O20" s="30"/>
      <c r="P20" s="30"/>
    </row>
    <row r="21" spans="1:16">
      <c r="A21" s="31" t="s">
        <v>26</v>
      </c>
      <c r="B21" s="27"/>
      <c r="C21" s="27"/>
      <c r="D21" s="27"/>
      <c r="E21" s="27"/>
      <c r="F21" s="27"/>
      <c r="G21" s="29"/>
      <c r="H21" s="30"/>
      <c r="I21" s="30"/>
      <c r="J21" s="30"/>
      <c r="K21" s="30"/>
      <c r="L21" s="30"/>
      <c r="M21" s="30"/>
      <c r="N21" s="30"/>
      <c r="O21" s="30"/>
      <c r="P21" s="30"/>
    </row>
    <row r="22" spans="1:16">
      <c r="A22" s="32"/>
      <c r="G22" s="29"/>
    </row>
    <row r="23" spans="1:16">
      <c r="A23" s="33" t="s">
        <v>27</v>
      </c>
      <c r="G23" s="34"/>
    </row>
    <row r="24" spans="1:16">
      <c r="A24" s="33" t="s">
        <v>28</v>
      </c>
      <c r="G24" s="35"/>
    </row>
    <row r="25" spans="1:16">
      <c r="A25" s="32"/>
      <c r="G25" s="35"/>
    </row>
  </sheetData>
  <mergeCells count="2">
    <mergeCell ref="A19:P19"/>
    <mergeCell ref="A2:P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&amp;RLisa 1
Tartu Linnavalitsuse 01.07.2014. a
korralduse nr juurde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W26"/>
  <sheetViews>
    <sheetView workbookViewId="0">
      <selection activeCell="E27" sqref="E27"/>
    </sheetView>
  </sheetViews>
  <sheetFormatPr defaultRowHeight="15"/>
  <cols>
    <col min="1" max="1" width="22.42578125" customWidth="1"/>
    <col min="2" max="2" width="6" bestFit="1" customWidth="1"/>
    <col min="3" max="3" width="3.5703125" bestFit="1" customWidth="1"/>
    <col min="4" max="4" width="7.42578125" bestFit="1" customWidth="1"/>
    <col min="5" max="5" width="7.7109375" bestFit="1" customWidth="1"/>
    <col min="6" max="6" width="6.42578125" bestFit="1" customWidth="1"/>
    <col min="7" max="7" width="8.140625" bestFit="1" customWidth="1"/>
    <col min="8" max="8" width="7.5703125" bestFit="1" customWidth="1"/>
    <col min="9" max="9" width="6.42578125" bestFit="1" customWidth="1"/>
    <col min="10" max="10" width="5.42578125" bestFit="1" customWidth="1"/>
    <col min="11" max="11" width="6.42578125" bestFit="1" customWidth="1"/>
    <col min="12" max="12" width="4.42578125" bestFit="1" customWidth="1"/>
    <col min="13" max="13" width="4.42578125" customWidth="1"/>
    <col min="14" max="14" width="6.42578125" bestFit="1" customWidth="1"/>
    <col min="15" max="15" width="4.42578125" bestFit="1" customWidth="1"/>
    <col min="16" max="18" width="5.42578125" bestFit="1" customWidth="1"/>
    <col min="19" max="19" width="6" bestFit="1" customWidth="1"/>
    <col min="20" max="20" width="6.42578125" bestFit="1" customWidth="1"/>
    <col min="21" max="22" width="4.42578125" bestFit="1" customWidth="1"/>
  </cols>
  <sheetData>
    <row r="3" spans="1:22">
      <c r="A3" s="125" t="s">
        <v>40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</row>
    <row r="4" spans="1:22">
      <c r="A4" s="49"/>
      <c r="B4" s="48"/>
      <c r="C4" s="48"/>
      <c r="D4" s="48"/>
      <c r="E4" s="48"/>
      <c r="F4" s="70"/>
      <c r="G4" s="48"/>
      <c r="H4" s="48"/>
      <c r="I4" s="48"/>
      <c r="J4" s="70"/>
      <c r="K4" s="75"/>
      <c r="L4" s="70"/>
      <c r="M4" s="75"/>
      <c r="N4" s="70"/>
      <c r="O4" s="75"/>
      <c r="P4" s="70"/>
      <c r="Q4" s="70"/>
      <c r="R4" s="70"/>
      <c r="S4" s="75"/>
      <c r="T4" s="70"/>
      <c r="U4" s="75"/>
      <c r="V4" s="70"/>
    </row>
    <row r="5" spans="1:22" ht="105">
      <c r="A5" s="50"/>
      <c r="B5" s="79" t="s">
        <v>41</v>
      </c>
      <c r="C5" s="79" t="s">
        <v>2</v>
      </c>
      <c r="D5" s="51" t="s">
        <v>42</v>
      </c>
      <c r="E5" s="52" t="s">
        <v>50</v>
      </c>
      <c r="F5" s="53" t="s">
        <v>51</v>
      </c>
      <c r="G5" s="53" t="s">
        <v>53</v>
      </c>
      <c r="H5" s="54" t="s">
        <v>43</v>
      </c>
      <c r="I5" s="69" t="s">
        <v>52</v>
      </c>
      <c r="J5" s="69" t="s">
        <v>60</v>
      </c>
      <c r="K5" s="69" t="s">
        <v>5</v>
      </c>
      <c r="L5" s="6" t="s">
        <v>6</v>
      </c>
      <c r="M5" s="6" t="s">
        <v>68</v>
      </c>
      <c r="N5" s="6" t="s">
        <v>7</v>
      </c>
      <c r="O5" s="6" t="s">
        <v>9</v>
      </c>
      <c r="P5" s="6" t="s">
        <v>10</v>
      </c>
      <c r="Q5" s="6" t="s">
        <v>11</v>
      </c>
      <c r="R5" s="6" t="s">
        <v>64</v>
      </c>
      <c r="S5" s="6" t="s">
        <v>15</v>
      </c>
      <c r="T5" s="7" t="s">
        <v>16</v>
      </c>
      <c r="U5" s="7" t="s">
        <v>67</v>
      </c>
      <c r="V5" s="7" t="s">
        <v>17</v>
      </c>
    </row>
    <row r="6" spans="1:22">
      <c r="A6" s="55"/>
      <c r="B6" s="55"/>
      <c r="C6" s="55"/>
      <c r="D6" s="56"/>
      <c r="E6" s="56">
        <v>3500</v>
      </c>
      <c r="F6" s="56">
        <v>3502</v>
      </c>
      <c r="G6" s="56">
        <v>3223</v>
      </c>
      <c r="H6" s="56"/>
      <c r="I6" s="56">
        <v>1551</v>
      </c>
      <c r="J6" s="72">
        <v>5001</v>
      </c>
      <c r="K6" s="72">
        <v>5002</v>
      </c>
      <c r="L6" s="11">
        <v>5005</v>
      </c>
      <c r="M6" s="11">
        <v>505</v>
      </c>
      <c r="N6" s="11">
        <v>506</v>
      </c>
      <c r="O6" s="11">
        <v>5502</v>
      </c>
      <c r="P6" s="11">
        <v>5503</v>
      </c>
      <c r="Q6" s="11">
        <v>5504</v>
      </c>
      <c r="R6" s="11">
        <v>5515</v>
      </c>
      <c r="S6" s="11">
        <v>5524</v>
      </c>
      <c r="T6" s="11">
        <v>5525</v>
      </c>
      <c r="U6" s="11">
        <v>5529</v>
      </c>
      <c r="V6" s="11">
        <v>5540</v>
      </c>
    </row>
    <row r="7" spans="1:22">
      <c r="A7" s="57" t="s">
        <v>49</v>
      </c>
      <c r="B7" s="76" t="s">
        <v>19</v>
      </c>
      <c r="C7" s="60">
        <v>15</v>
      </c>
      <c r="D7" s="59">
        <f t="shared" ref="D7:D19" si="0">SUM(E7:G7)</f>
        <v>31956</v>
      </c>
      <c r="E7" s="59"/>
      <c r="F7" s="59">
        <v>31956</v>
      </c>
      <c r="G7" s="59"/>
      <c r="H7" s="59">
        <f>SUM(I7:V7)</f>
        <v>31956</v>
      </c>
      <c r="I7" s="59">
        <v>31956</v>
      </c>
      <c r="J7" s="73"/>
      <c r="K7" s="73"/>
      <c r="L7" s="74"/>
      <c r="M7" s="74"/>
      <c r="N7" s="74"/>
      <c r="O7" s="74"/>
      <c r="P7" s="63"/>
      <c r="Q7" s="63"/>
      <c r="R7" s="63"/>
      <c r="S7" s="63"/>
      <c r="T7" s="63"/>
      <c r="U7" s="63"/>
      <c r="V7" s="63"/>
    </row>
    <row r="8" spans="1:22">
      <c r="A8" s="57" t="s">
        <v>59</v>
      </c>
      <c r="B8" s="76" t="s">
        <v>23</v>
      </c>
      <c r="C8" s="60">
        <v>25</v>
      </c>
      <c r="D8" s="59">
        <f t="shared" si="0"/>
        <v>4141</v>
      </c>
      <c r="E8" s="59">
        <v>4141</v>
      </c>
      <c r="F8" s="59"/>
      <c r="G8" s="59"/>
      <c r="H8" s="59">
        <f>SUM(I8:V8)</f>
        <v>4141</v>
      </c>
      <c r="I8" s="59"/>
      <c r="J8" s="73">
        <v>3090</v>
      </c>
      <c r="K8" s="73"/>
      <c r="L8" s="74"/>
      <c r="M8" s="74"/>
      <c r="N8" s="74">
        <v>1051</v>
      </c>
      <c r="O8" s="74"/>
      <c r="P8" s="63"/>
      <c r="Q8" s="63"/>
      <c r="R8" s="63"/>
      <c r="S8" s="63"/>
      <c r="T8" s="63"/>
      <c r="U8" s="63"/>
      <c r="V8" s="63"/>
    </row>
    <row r="9" spans="1:22" s="22" customFormat="1">
      <c r="A9" s="58" t="s">
        <v>54</v>
      </c>
      <c r="B9" s="56"/>
      <c r="C9" s="60"/>
      <c r="D9" s="59">
        <f t="shared" si="0"/>
        <v>3726</v>
      </c>
      <c r="E9" s="59">
        <f>SUM(E10:E11)</f>
        <v>-3790</v>
      </c>
      <c r="F9" s="59">
        <f t="shared" ref="F9:H9" si="1">SUM(F10:F11)</f>
        <v>0</v>
      </c>
      <c r="G9" s="59">
        <f t="shared" si="1"/>
        <v>7516</v>
      </c>
      <c r="H9" s="59">
        <f t="shared" si="1"/>
        <v>3726</v>
      </c>
      <c r="I9" s="59">
        <f t="shared" ref="I9" si="2">SUM(I10:I11)</f>
        <v>0</v>
      </c>
      <c r="J9" s="59">
        <f t="shared" ref="J9:M9" si="3">SUM(J10:J11)</f>
        <v>0</v>
      </c>
      <c r="K9" s="59">
        <f t="shared" ref="K9" si="4">SUM(K10:K11)</f>
        <v>0</v>
      </c>
      <c r="L9" s="59">
        <f t="shared" si="3"/>
        <v>225</v>
      </c>
      <c r="M9" s="59">
        <f t="shared" si="3"/>
        <v>0</v>
      </c>
      <c r="N9" s="59">
        <f t="shared" ref="N9:O9" si="5">SUM(N10:N11)</f>
        <v>76</v>
      </c>
      <c r="O9" s="59">
        <f t="shared" si="5"/>
        <v>0</v>
      </c>
      <c r="P9" s="59">
        <f t="shared" ref="P9:S9" si="6">SUM(P10:P11)</f>
        <v>904</v>
      </c>
      <c r="Q9" s="59">
        <f t="shared" si="6"/>
        <v>1430</v>
      </c>
      <c r="R9" s="59">
        <f t="shared" si="6"/>
        <v>0</v>
      </c>
      <c r="S9" s="59">
        <f t="shared" si="6"/>
        <v>0</v>
      </c>
      <c r="T9" s="59">
        <f t="shared" ref="T9:U9" si="7">SUM(T10:T11)</f>
        <v>955</v>
      </c>
      <c r="U9" s="59">
        <f t="shared" si="7"/>
        <v>0</v>
      </c>
      <c r="V9" s="59">
        <f t="shared" ref="V9" si="8">SUM(V10:V11)</f>
        <v>136</v>
      </c>
    </row>
    <row r="10" spans="1:22" s="22" customFormat="1">
      <c r="A10" s="71" t="s">
        <v>55</v>
      </c>
      <c r="B10" s="76" t="s">
        <v>57</v>
      </c>
      <c r="C10" s="60">
        <v>25</v>
      </c>
      <c r="D10" s="59">
        <f t="shared" si="0"/>
        <v>3726</v>
      </c>
      <c r="E10" s="63">
        <v>3726</v>
      </c>
      <c r="F10" s="63"/>
      <c r="G10" s="63"/>
      <c r="H10" s="59">
        <f>SUM(I10:V10)</f>
        <v>3726</v>
      </c>
      <c r="I10" s="63"/>
      <c r="J10" s="63"/>
      <c r="K10" s="63"/>
      <c r="L10" s="63">
        <v>225</v>
      </c>
      <c r="M10" s="63"/>
      <c r="N10" s="63">
        <v>76</v>
      </c>
      <c r="O10" s="63"/>
      <c r="P10" s="63">
        <v>904</v>
      </c>
      <c r="Q10" s="63">
        <v>1430</v>
      </c>
      <c r="R10" s="63"/>
      <c r="S10" s="63"/>
      <c r="T10" s="63">
        <v>955</v>
      </c>
      <c r="U10" s="63"/>
      <c r="V10" s="63">
        <v>136</v>
      </c>
    </row>
    <row r="11" spans="1:22" s="22" customFormat="1">
      <c r="A11" s="71" t="s">
        <v>56</v>
      </c>
      <c r="B11" s="76" t="s">
        <v>58</v>
      </c>
      <c r="C11" s="60">
        <v>25</v>
      </c>
      <c r="D11" s="59">
        <f t="shared" si="0"/>
        <v>0</v>
      </c>
      <c r="E11" s="63">
        <v>-7516</v>
      </c>
      <c r="F11" s="63"/>
      <c r="G11" s="63">
        <v>7516</v>
      </c>
      <c r="H11" s="59">
        <f>SUM(I11:V11)</f>
        <v>0</v>
      </c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</row>
    <row r="12" spans="1:22" s="22" customFormat="1">
      <c r="A12" s="61" t="s">
        <v>66</v>
      </c>
      <c r="B12" s="76" t="s">
        <v>22</v>
      </c>
      <c r="C12" s="60">
        <v>25</v>
      </c>
      <c r="D12" s="59">
        <f t="shared" si="0"/>
        <v>57571</v>
      </c>
      <c r="E12" s="63">
        <f>266+380+56019+906</f>
        <v>57571</v>
      </c>
      <c r="F12" s="63"/>
      <c r="G12" s="63"/>
      <c r="H12" s="59">
        <f>SUM(I12:V12)</f>
        <v>57571</v>
      </c>
      <c r="I12" s="63"/>
      <c r="J12" s="63"/>
      <c r="K12" s="63">
        <v>36864</v>
      </c>
      <c r="L12" s="63"/>
      <c r="M12" s="63">
        <v>667</v>
      </c>
      <c r="N12" s="63">
        <v>12989</v>
      </c>
      <c r="O12" s="63">
        <v>320</v>
      </c>
      <c r="P12" s="63">
        <f>880+1679</f>
        <v>2559</v>
      </c>
      <c r="Q12" s="63">
        <v>8500</v>
      </c>
      <c r="R12" s="63"/>
      <c r="S12" s="63">
        <f>26-3000</f>
        <v>-2974</v>
      </c>
      <c r="T12" s="63">
        <v>-2000</v>
      </c>
      <c r="U12" s="63">
        <f>380+266</f>
        <v>646</v>
      </c>
      <c r="V12" s="63"/>
    </row>
    <row r="13" spans="1:22" s="22" customFormat="1">
      <c r="A13" s="61" t="s">
        <v>44</v>
      </c>
      <c r="B13" s="77"/>
      <c r="C13" s="58"/>
      <c r="D13" s="59">
        <f t="shared" si="0"/>
        <v>80428</v>
      </c>
      <c r="E13" s="59">
        <f t="shared" ref="E13:V13" si="9">SUM(E14:E18)</f>
        <v>80428</v>
      </c>
      <c r="F13" s="59">
        <f t="shared" si="9"/>
        <v>0</v>
      </c>
      <c r="G13" s="59">
        <f t="shared" si="9"/>
        <v>0</v>
      </c>
      <c r="H13" s="59">
        <f t="shared" si="9"/>
        <v>80428</v>
      </c>
      <c r="I13" s="59">
        <f t="shared" si="9"/>
        <v>0</v>
      </c>
      <c r="J13" s="59">
        <f t="shared" si="9"/>
        <v>0</v>
      </c>
      <c r="K13" s="59">
        <f t="shared" ref="K13" si="10">SUM(K14:K18)</f>
        <v>0</v>
      </c>
      <c r="L13" s="59">
        <f t="shared" si="9"/>
        <v>0</v>
      </c>
      <c r="M13" s="59">
        <f t="shared" si="9"/>
        <v>0</v>
      </c>
      <c r="N13" s="59">
        <f t="shared" si="9"/>
        <v>0</v>
      </c>
      <c r="O13" s="59">
        <f t="shared" si="9"/>
        <v>0</v>
      </c>
      <c r="P13" s="59">
        <f t="shared" si="9"/>
        <v>0</v>
      </c>
      <c r="Q13" s="59">
        <f t="shared" si="9"/>
        <v>0</v>
      </c>
      <c r="R13" s="59">
        <f t="shared" si="9"/>
        <v>3600</v>
      </c>
      <c r="S13" s="59">
        <f t="shared" si="9"/>
        <v>0</v>
      </c>
      <c r="T13" s="59">
        <f t="shared" si="9"/>
        <v>76828</v>
      </c>
      <c r="U13" s="59">
        <f t="shared" si="9"/>
        <v>0</v>
      </c>
      <c r="V13" s="59">
        <f t="shared" si="9"/>
        <v>0</v>
      </c>
    </row>
    <row r="14" spans="1:22" s="22" customFormat="1">
      <c r="A14" s="71" t="s">
        <v>61</v>
      </c>
      <c r="B14" s="76" t="s">
        <v>65</v>
      </c>
      <c r="C14" s="60">
        <v>25</v>
      </c>
      <c r="D14" s="63">
        <f t="shared" si="0"/>
        <v>1600</v>
      </c>
      <c r="E14" s="63">
        <v>1600</v>
      </c>
      <c r="F14" s="63"/>
      <c r="G14" s="63"/>
      <c r="H14" s="63">
        <f t="shared" ref="H14:H18" si="11">SUM(I14:V14)</f>
        <v>1600</v>
      </c>
      <c r="I14" s="63"/>
      <c r="J14" s="63"/>
      <c r="K14" s="63"/>
      <c r="L14" s="63"/>
      <c r="M14" s="63"/>
      <c r="N14" s="63"/>
      <c r="O14" s="63"/>
      <c r="P14" s="63"/>
      <c r="Q14" s="63"/>
      <c r="R14" s="63">
        <v>1600</v>
      </c>
      <c r="S14" s="63"/>
      <c r="T14" s="63"/>
      <c r="U14" s="63"/>
      <c r="V14" s="63"/>
    </row>
    <row r="15" spans="1:22" s="22" customFormat="1">
      <c r="A15" s="71" t="s">
        <v>62</v>
      </c>
      <c r="B15" s="76" t="s">
        <v>65</v>
      </c>
      <c r="C15" s="60">
        <v>25</v>
      </c>
      <c r="D15" s="63">
        <f t="shared" si="0"/>
        <v>2000</v>
      </c>
      <c r="E15" s="63">
        <v>2000</v>
      </c>
      <c r="F15" s="63"/>
      <c r="G15" s="63"/>
      <c r="H15" s="63">
        <f t="shared" si="11"/>
        <v>2000</v>
      </c>
      <c r="I15" s="63"/>
      <c r="J15" s="63"/>
      <c r="K15" s="63"/>
      <c r="L15" s="63"/>
      <c r="M15" s="63"/>
      <c r="N15" s="63"/>
      <c r="O15" s="63"/>
      <c r="P15" s="63"/>
      <c r="Q15" s="63"/>
      <c r="R15" s="63">
        <v>2000</v>
      </c>
      <c r="S15" s="63"/>
      <c r="T15" s="63"/>
      <c r="U15" s="63"/>
      <c r="V15" s="63"/>
    </row>
    <row r="16" spans="1:22" s="22" customFormat="1">
      <c r="A16" s="71" t="s">
        <v>63</v>
      </c>
      <c r="B16" s="76" t="s">
        <v>46</v>
      </c>
      <c r="C16" s="60">
        <v>25</v>
      </c>
      <c r="D16" s="63">
        <f t="shared" si="0"/>
        <v>360</v>
      </c>
      <c r="E16" s="63">
        <v>360</v>
      </c>
      <c r="F16" s="63"/>
      <c r="G16" s="63"/>
      <c r="H16" s="63">
        <f t="shared" si="11"/>
        <v>360</v>
      </c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>
        <v>360</v>
      </c>
      <c r="U16" s="63"/>
      <c r="V16" s="63"/>
    </row>
    <row r="17" spans="1:23" s="21" customFormat="1">
      <c r="A17" s="62" t="s">
        <v>45</v>
      </c>
      <c r="B17" s="78" t="s">
        <v>46</v>
      </c>
      <c r="C17" s="60">
        <v>25</v>
      </c>
      <c r="D17" s="63">
        <f t="shared" si="0"/>
        <v>1200</v>
      </c>
      <c r="E17" s="63">
        <f>-396+1596</f>
        <v>1200</v>
      </c>
      <c r="F17" s="63"/>
      <c r="G17" s="63"/>
      <c r="H17" s="63">
        <f t="shared" si="11"/>
        <v>1200</v>
      </c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>
        <f>-396+1596</f>
        <v>1200</v>
      </c>
      <c r="U17" s="63"/>
      <c r="V17" s="63"/>
    </row>
    <row r="18" spans="1:23" s="21" customFormat="1">
      <c r="A18" s="62" t="s">
        <v>24</v>
      </c>
      <c r="B18" s="78" t="s">
        <v>47</v>
      </c>
      <c r="C18" s="60">
        <v>25</v>
      </c>
      <c r="D18" s="63">
        <f t="shared" si="0"/>
        <v>75268</v>
      </c>
      <c r="E18" s="63">
        <v>75268</v>
      </c>
      <c r="F18" s="63"/>
      <c r="G18" s="63"/>
      <c r="H18" s="63">
        <f t="shared" si="11"/>
        <v>75268</v>
      </c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>
        <v>75268</v>
      </c>
      <c r="U18" s="63"/>
      <c r="V18" s="63"/>
    </row>
    <row r="19" spans="1:23">
      <c r="A19" s="61" t="s">
        <v>48</v>
      </c>
      <c r="B19" s="77"/>
      <c r="C19" s="58"/>
      <c r="D19" s="59">
        <f t="shared" si="0"/>
        <v>177822</v>
      </c>
      <c r="E19" s="59">
        <f>SUM(E7,E8,E9,E12:E13)</f>
        <v>138350</v>
      </c>
      <c r="F19" s="59">
        <f t="shared" ref="F19:V19" si="12">SUM(F7,F8,F9,F12:F13)</f>
        <v>31956</v>
      </c>
      <c r="G19" s="59">
        <f t="shared" si="12"/>
        <v>7516</v>
      </c>
      <c r="H19" s="59">
        <f t="shared" si="12"/>
        <v>177822</v>
      </c>
      <c r="I19" s="59">
        <f t="shared" si="12"/>
        <v>31956</v>
      </c>
      <c r="J19" s="59">
        <f t="shared" si="12"/>
        <v>3090</v>
      </c>
      <c r="K19" s="59">
        <f t="shared" si="12"/>
        <v>36864</v>
      </c>
      <c r="L19" s="59">
        <f t="shared" si="12"/>
        <v>225</v>
      </c>
      <c r="M19" s="59">
        <f t="shared" si="12"/>
        <v>667</v>
      </c>
      <c r="N19" s="59">
        <f t="shared" si="12"/>
        <v>14116</v>
      </c>
      <c r="O19" s="59">
        <f t="shared" si="12"/>
        <v>320</v>
      </c>
      <c r="P19" s="59">
        <f t="shared" si="12"/>
        <v>3463</v>
      </c>
      <c r="Q19" s="59">
        <f t="shared" si="12"/>
        <v>9930</v>
      </c>
      <c r="R19" s="59">
        <f t="shared" si="12"/>
        <v>3600</v>
      </c>
      <c r="S19" s="59">
        <f t="shared" si="12"/>
        <v>-2974</v>
      </c>
      <c r="T19" s="59">
        <f t="shared" si="12"/>
        <v>75783</v>
      </c>
      <c r="U19" s="59">
        <f t="shared" si="12"/>
        <v>646</v>
      </c>
      <c r="V19" s="59">
        <f t="shared" si="12"/>
        <v>136</v>
      </c>
    </row>
    <row r="20" spans="1:23" ht="6.75" customHeight="1">
      <c r="A20" s="64"/>
      <c r="B20" s="65"/>
      <c r="C20" s="65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</row>
    <row r="21" spans="1:23">
      <c r="A21" s="67" t="s">
        <v>74</v>
      </c>
      <c r="W21" s="24"/>
    </row>
    <row r="22" spans="1:23">
      <c r="A22" s="67"/>
      <c r="W22" s="24"/>
    </row>
    <row r="23" spans="1:23">
      <c r="A23" s="68" t="s">
        <v>26</v>
      </c>
      <c r="B23" s="68"/>
      <c r="C23" s="68"/>
      <c r="W23" s="24"/>
    </row>
    <row r="24" spans="1:23">
      <c r="A24" s="68"/>
      <c r="B24" s="68"/>
      <c r="C24" s="68"/>
      <c r="W24" s="24"/>
    </row>
    <row r="25" spans="1:23">
      <c r="A25" s="33" t="s">
        <v>27</v>
      </c>
      <c r="B25" s="33"/>
      <c r="C25" s="33"/>
    </row>
    <row r="26" spans="1:23">
      <c r="A26" s="33" t="s">
        <v>28</v>
      </c>
      <c r="B26" s="33"/>
      <c r="C26" s="33"/>
    </row>
  </sheetData>
  <mergeCells count="1">
    <mergeCell ref="A3:V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Header>&amp;RLisa 2
Tartu Linnavalitsuse 01.07.2014.a
korralduse nr juurde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Lisa 1</vt:lpstr>
      <vt:lpstr>Lisa 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2014-06-27T10:54:35Z</dcterms:modified>
</cp:coreProperties>
</file>